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 refMode="R1C1"/>
</workbook>
</file>

<file path=xl/calcChain.xml><?xml version="1.0" encoding="utf-8"?>
<calcChain xmlns="http://schemas.openxmlformats.org/spreadsheetml/2006/main">
  <c r="J63" i="1"/>
  <c r="N63" l="1"/>
  <c r="N22" l="1"/>
  <c r="R31" l="1"/>
  <c r="N28" l="1"/>
  <c r="R34" l="1"/>
  <c r="R32" l="1"/>
  <c r="R33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63" l="1"/>
  <c r="E31"/>
  <c r="G31"/>
  <c r="H31"/>
  <c r="I31"/>
  <c r="J31"/>
  <c r="K31"/>
  <c r="L31"/>
  <c r="M31"/>
  <c r="O31"/>
  <c r="P31"/>
  <c r="Q31"/>
  <c r="T31"/>
  <c r="E32"/>
  <c r="G32"/>
  <c r="H32"/>
  <c r="I32"/>
  <c r="J32"/>
  <c r="S32" s="1"/>
  <c r="K32"/>
  <c r="L32"/>
  <c r="M32"/>
  <c r="O32"/>
  <c r="P32"/>
  <c r="Q32"/>
  <c r="T32"/>
  <c r="E33"/>
  <c r="G33"/>
  <c r="H33"/>
  <c r="I33"/>
  <c r="J33"/>
  <c r="S33" s="1"/>
  <c r="K33"/>
  <c r="L33"/>
  <c r="M33"/>
  <c r="O33"/>
  <c r="P33"/>
  <c r="Q33"/>
  <c r="T33"/>
  <c r="E34"/>
  <c r="G34"/>
  <c r="H34"/>
  <c r="I34"/>
  <c r="J34"/>
  <c r="S34" s="1"/>
  <c r="K34"/>
  <c r="L34"/>
  <c r="M34"/>
  <c r="O34"/>
  <c r="P34"/>
  <c r="Q34"/>
  <c r="T34"/>
  <c r="E35"/>
  <c r="G35"/>
  <c r="H35"/>
  <c r="I35"/>
  <c r="J35"/>
  <c r="S35" s="1"/>
  <c r="K35"/>
  <c r="L35"/>
  <c r="M35"/>
  <c r="O35"/>
  <c r="P35"/>
  <c r="Q35"/>
  <c r="T35"/>
  <c r="E36"/>
  <c r="G36"/>
  <c r="H36"/>
  <c r="I36"/>
  <c r="J36"/>
  <c r="S36" s="1"/>
  <c r="K36"/>
  <c r="L36"/>
  <c r="M36"/>
  <c r="O36"/>
  <c r="P36"/>
  <c r="Q36"/>
  <c r="T36"/>
  <c r="E37"/>
  <c r="G37"/>
  <c r="H37"/>
  <c r="I37"/>
  <c r="J37"/>
  <c r="S37" s="1"/>
  <c r="K37"/>
  <c r="L37"/>
  <c r="M37"/>
  <c r="O37"/>
  <c r="P37"/>
  <c r="Q37"/>
  <c r="T37"/>
  <c r="E38"/>
  <c r="G38"/>
  <c r="H38"/>
  <c r="I38"/>
  <c r="J38"/>
  <c r="S38" s="1"/>
  <c r="K38"/>
  <c r="L38"/>
  <c r="M38"/>
  <c r="O38"/>
  <c r="P38"/>
  <c r="Q38"/>
  <c r="T38"/>
  <c r="E39"/>
  <c r="G39"/>
  <c r="H39"/>
  <c r="I39"/>
  <c r="J39"/>
  <c r="S39" s="1"/>
  <c r="K39"/>
  <c r="L39"/>
  <c r="M39"/>
  <c r="O39"/>
  <c r="P39"/>
  <c r="Q39"/>
  <c r="T39"/>
  <c r="E40"/>
  <c r="G40"/>
  <c r="H40"/>
  <c r="I40"/>
  <c r="J40"/>
  <c r="S40" s="1"/>
  <c r="K40"/>
  <c r="L40"/>
  <c r="M40"/>
  <c r="O40"/>
  <c r="P40"/>
  <c r="Q40"/>
  <c r="T40"/>
  <c r="E41"/>
  <c r="G41"/>
  <c r="H41"/>
  <c r="I41"/>
  <c r="J41"/>
  <c r="S41" s="1"/>
  <c r="K41"/>
  <c r="L41"/>
  <c r="M41"/>
  <c r="O41"/>
  <c r="P41"/>
  <c r="Q41"/>
  <c r="T41"/>
  <c r="E42"/>
  <c r="G42"/>
  <c r="H42"/>
  <c r="I42"/>
  <c r="J42"/>
  <c r="S42" s="1"/>
  <c r="K42"/>
  <c r="L42"/>
  <c r="M42"/>
  <c r="O42"/>
  <c r="P42"/>
  <c r="Q42"/>
  <c r="T42"/>
  <c r="E43"/>
  <c r="G43"/>
  <c r="H43"/>
  <c r="I43"/>
  <c r="J43"/>
  <c r="S43" s="1"/>
  <c r="K43"/>
  <c r="L43"/>
  <c r="M43"/>
  <c r="O43"/>
  <c r="P43"/>
  <c r="Q43"/>
  <c r="T43"/>
  <c r="E44"/>
  <c r="G44"/>
  <c r="H44"/>
  <c r="I44"/>
  <c r="J44"/>
  <c r="S44" s="1"/>
  <c r="K44"/>
  <c r="L44"/>
  <c r="M44"/>
  <c r="O44"/>
  <c r="P44"/>
  <c r="Q44"/>
  <c r="T44"/>
  <c r="E45"/>
  <c r="G45"/>
  <c r="H45"/>
  <c r="I45"/>
  <c r="J45"/>
  <c r="S45" s="1"/>
  <c r="K45"/>
  <c r="L45"/>
  <c r="M45"/>
  <c r="O45"/>
  <c r="P45"/>
  <c r="Q45"/>
  <c r="T45"/>
  <c r="E46"/>
  <c r="G46"/>
  <c r="H46"/>
  <c r="I46"/>
  <c r="J46"/>
  <c r="S46" s="1"/>
  <c r="K46"/>
  <c r="L46"/>
  <c r="M46"/>
  <c r="O46"/>
  <c r="P46"/>
  <c r="Q46"/>
  <c r="T46"/>
  <c r="E47"/>
  <c r="G47"/>
  <c r="H47"/>
  <c r="I47"/>
  <c r="J47"/>
  <c r="S47" s="1"/>
  <c r="K47"/>
  <c r="L47"/>
  <c r="M47"/>
  <c r="O47"/>
  <c r="P47"/>
  <c r="Q47"/>
  <c r="T47"/>
  <c r="E48"/>
  <c r="G48"/>
  <c r="H48"/>
  <c r="I48"/>
  <c r="J48"/>
  <c r="S48" s="1"/>
  <c r="K48"/>
  <c r="L48"/>
  <c r="M48"/>
  <c r="O48"/>
  <c r="P48"/>
  <c r="Q48"/>
  <c r="T48"/>
  <c r="E49"/>
  <c r="G49"/>
  <c r="H49"/>
  <c r="I49"/>
  <c r="J49"/>
  <c r="S49" s="1"/>
  <c r="K49"/>
  <c r="L49"/>
  <c r="M49"/>
  <c r="O49"/>
  <c r="P49"/>
  <c r="Q49"/>
  <c r="T49"/>
  <c r="E50"/>
  <c r="G50"/>
  <c r="H50"/>
  <c r="I50"/>
  <c r="J50"/>
  <c r="S50" s="1"/>
  <c r="K50"/>
  <c r="L50"/>
  <c r="M50"/>
  <c r="O50"/>
  <c r="P50"/>
  <c r="Q50"/>
  <c r="T50"/>
  <c r="E51"/>
  <c r="G51"/>
  <c r="H51"/>
  <c r="I51"/>
  <c r="J51"/>
  <c r="S51" s="1"/>
  <c r="K51"/>
  <c r="L51"/>
  <c r="M51"/>
  <c r="O51"/>
  <c r="P51"/>
  <c r="Q51"/>
  <c r="T51"/>
  <c r="E52"/>
  <c r="G52"/>
  <c r="H52"/>
  <c r="I52"/>
  <c r="J52"/>
  <c r="S52" s="1"/>
  <c r="K52"/>
  <c r="L52"/>
  <c r="M52"/>
  <c r="O52"/>
  <c r="P52"/>
  <c r="Q52"/>
  <c r="T52"/>
  <c r="E53"/>
  <c r="G53"/>
  <c r="H53"/>
  <c r="I53"/>
  <c r="J53"/>
  <c r="S53" s="1"/>
  <c r="K53"/>
  <c r="L53"/>
  <c r="M53"/>
  <c r="O53"/>
  <c r="P53"/>
  <c r="Q53"/>
  <c r="T53"/>
  <c r="E54"/>
  <c r="G54"/>
  <c r="H54"/>
  <c r="I54"/>
  <c r="J54"/>
  <c r="S54" s="1"/>
  <c r="K54"/>
  <c r="L54"/>
  <c r="M54"/>
  <c r="O54"/>
  <c r="P54"/>
  <c r="Q54"/>
  <c r="T54"/>
  <c r="E55"/>
  <c r="G55"/>
  <c r="H55"/>
  <c r="I55"/>
  <c r="J55"/>
  <c r="S55" s="1"/>
  <c r="K55"/>
  <c r="L55"/>
  <c r="M55"/>
  <c r="O55"/>
  <c r="P55"/>
  <c r="Q55"/>
  <c r="T55"/>
  <c r="E56"/>
  <c r="G56"/>
  <c r="H56"/>
  <c r="I56"/>
  <c r="J56"/>
  <c r="S56" s="1"/>
  <c r="K56"/>
  <c r="L56"/>
  <c r="M56"/>
  <c r="O56"/>
  <c r="P56"/>
  <c r="Q56"/>
  <c r="T56"/>
  <c r="E57"/>
  <c r="G57"/>
  <c r="H57"/>
  <c r="I57"/>
  <c r="J57"/>
  <c r="S57" s="1"/>
  <c r="K57"/>
  <c r="L57"/>
  <c r="M57"/>
  <c r="O57"/>
  <c r="P57"/>
  <c r="Q57"/>
  <c r="T57"/>
  <c r="E58"/>
  <c r="G58"/>
  <c r="H58"/>
  <c r="I58"/>
  <c r="J58"/>
  <c r="S58" s="1"/>
  <c r="K58"/>
  <c r="L58"/>
  <c r="M58"/>
  <c r="O58"/>
  <c r="P58"/>
  <c r="Q58"/>
  <c r="G63"/>
  <c r="H63"/>
  <c r="I63"/>
  <c r="S63"/>
  <c r="T63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C49"/>
  <c r="C50"/>
  <c r="C51"/>
  <c r="B52"/>
  <c r="C52"/>
  <c r="C53"/>
  <c r="C54"/>
  <c r="C55"/>
  <c r="B56"/>
  <c r="C56"/>
  <c r="C57"/>
  <c r="C58"/>
  <c r="E25"/>
  <c r="G25"/>
  <c r="H25"/>
  <c r="I25"/>
  <c r="J25"/>
  <c r="K25"/>
  <c r="L25"/>
  <c r="M25"/>
  <c r="O25"/>
  <c r="P25"/>
  <c r="Q25"/>
  <c r="T25"/>
  <c r="E26"/>
  <c r="G26"/>
  <c r="H26"/>
  <c r="I26"/>
  <c r="J26"/>
  <c r="S26" s="1"/>
  <c r="K26"/>
  <c r="L26"/>
  <c r="M26"/>
  <c r="O26"/>
  <c r="P26"/>
  <c r="Q26"/>
  <c r="T26"/>
  <c r="G28"/>
  <c r="H28"/>
  <c r="I28"/>
  <c r="S28"/>
  <c r="T28"/>
  <c r="E17"/>
  <c r="G17"/>
  <c r="H17"/>
  <c r="I17"/>
  <c r="J17"/>
  <c r="K17"/>
  <c r="L17"/>
  <c r="M17"/>
  <c r="R17"/>
  <c r="O17"/>
  <c r="P17"/>
  <c r="Q17"/>
  <c r="T17"/>
  <c r="E18"/>
  <c r="G18"/>
  <c r="H18"/>
  <c r="I18"/>
  <c r="J18"/>
  <c r="K18"/>
  <c r="L18"/>
  <c r="M18"/>
  <c r="R18"/>
  <c r="S18" s="1"/>
  <c r="O18"/>
  <c r="P18"/>
  <c r="Q18"/>
  <c r="T18"/>
  <c r="E19"/>
  <c r="G19"/>
  <c r="H19"/>
  <c r="I19"/>
  <c r="J19"/>
  <c r="K19"/>
  <c r="L19"/>
  <c r="M19"/>
  <c r="R19"/>
  <c r="S19" s="1"/>
  <c r="O19"/>
  <c r="P19"/>
  <c r="Q19"/>
  <c r="T19"/>
  <c r="E20"/>
  <c r="G20"/>
  <c r="H20"/>
  <c r="I20"/>
  <c r="J20"/>
  <c r="K20"/>
  <c r="L20"/>
  <c r="M20"/>
  <c r="R20"/>
  <c r="S20" s="1"/>
  <c r="O20"/>
  <c r="P20"/>
  <c r="Q20"/>
  <c r="T20"/>
  <c r="E21"/>
  <c r="F21"/>
  <c r="G21"/>
  <c r="H21"/>
  <c r="I21"/>
  <c r="J21"/>
  <c r="K21"/>
  <c r="L21"/>
  <c r="M21"/>
  <c r="R21"/>
  <c r="S21" s="1"/>
  <c r="O21"/>
  <c r="P21"/>
  <c r="Q21"/>
  <c r="T21"/>
  <c r="E22"/>
  <c r="F22"/>
  <c r="G22"/>
  <c r="H22"/>
  <c r="I22"/>
  <c r="J22"/>
  <c r="K22"/>
  <c r="L22"/>
  <c r="M22"/>
  <c r="S22"/>
  <c r="T22"/>
  <c r="C17"/>
  <c r="C18"/>
  <c r="C19"/>
  <c r="C20"/>
  <c r="C21"/>
  <c r="A30"/>
  <c r="B17"/>
  <c r="B18"/>
  <c r="B19"/>
  <c r="B20"/>
  <c r="B21"/>
  <c r="D22"/>
  <c r="S25" l="1"/>
  <c r="R28"/>
  <c r="P28"/>
  <c r="N64"/>
  <c r="L28"/>
  <c r="J28"/>
  <c r="Q28"/>
  <c r="O28"/>
  <c r="M28"/>
  <c r="K28"/>
  <c r="Q63"/>
  <c r="O63"/>
  <c r="L63"/>
  <c r="S31"/>
  <c r="P63"/>
  <c r="M63"/>
  <c r="M64" s="1"/>
  <c r="K63"/>
  <c r="K64" s="1"/>
  <c r="S64"/>
  <c r="R22"/>
  <c r="S17"/>
  <c r="Q22"/>
  <c r="P22"/>
  <c r="O22"/>
  <c r="I64"/>
  <c r="J64" l="1"/>
  <c r="R64"/>
  <c r="L64"/>
  <c r="P64"/>
  <c r="Q64"/>
  <c r="O64"/>
</calcChain>
</file>

<file path=xl/sharedStrings.xml><?xml version="1.0" encoding="utf-8"?>
<sst xmlns="http://schemas.openxmlformats.org/spreadsheetml/2006/main" count="86" uniqueCount="36">
  <si>
    <t>Таблица 1</t>
  </si>
  <si>
    <t>№ п/п</t>
  </si>
  <si>
    <t>Адрес МКД</t>
  </si>
  <si>
    <t>Год</t>
  </si>
  <si>
    <t>Площадь помещений МКД:</t>
  </si>
  <si>
    <t>кв.м</t>
  </si>
  <si>
    <t>чел.</t>
  </si>
  <si>
    <t>руб.</t>
  </si>
  <si>
    <t>руб./кв.м</t>
  </si>
  <si>
    <t>2017 год</t>
  </si>
  <si>
    <t>г. Ипатово, ул. Первомайская, д. 48</t>
  </si>
  <si>
    <t>г. Ипатово, ул. Первомайская, д. 52</t>
  </si>
  <si>
    <t xml:space="preserve">/     </t>
  </si>
  <si>
    <t>Стоимость капитального ремонта</t>
  </si>
  <si>
    <t>в том числе:</t>
  </si>
  <si>
    <t>Способ формирования фонда капитального ремонта</t>
  </si>
  <si>
    <t>ро</t>
  </si>
  <si>
    <t>постановлением администрации Ипатовского городского округа Ставропольского края</t>
  </si>
  <si>
    <t>Кирпичные, каменные</t>
  </si>
  <si>
    <t>Ипатовский городской округ Ставропольского края</t>
  </si>
  <si>
    <t xml:space="preserve">Итого по 2017 году </t>
  </si>
  <si>
    <t>2018 год</t>
  </si>
  <si>
    <t>2019 год</t>
  </si>
  <si>
    <t>Итого по 2018 году</t>
  </si>
  <si>
    <t>Итого по 2019 году</t>
  </si>
  <si>
    <t>Прочие</t>
  </si>
  <si>
    <t>с.Бурукшун, ул.Советская,13</t>
  </si>
  <si>
    <t>с.Бурукшун, ул.Советская,7</t>
  </si>
  <si>
    <t>с.Лиман, ул.Ленина,68</t>
  </si>
  <si>
    <t>п.Советское Руно, ул.Квартальная,16</t>
  </si>
  <si>
    <t xml:space="preserve">Итого по Ипатовскому городскому округу Ставропольского края </t>
  </si>
  <si>
    <t>п.Большевик, ул.Ленина,7</t>
  </si>
  <si>
    <t>о</t>
  </si>
  <si>
    <t>УТВЕРЖДЕН:</t>
  </si>
  <si>
    <t xml:space="preserve">Муниципальный краткосрочный (сроком до трех лет) план реализации региональной программы в отношении общего имущества в многоквартирных домах, расположенных на территории Ипатовского городского округа Ставропольского края, на 2017-2019 годы» </t>
  </si>
  <si>
    <t xml:space="preserve">от 01 марта 2018 г. № 186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</si>
</sst>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8.5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3" fillId="0" borderId="0"/>
    <xf numFmtId="0" fontId="17" fillId="0" borderId="0"/>
  </cellStyleXfs>
  <cellXfs count="148">
    <xf numFmtId="0" fontId="0" fillId="0" borderId="0" xfId="0"/>
    <xf numFmtId="0" fontId="0" fillId="0" borderId="0" xfId="0" applyAlignment="1">
      <alignment horizontal="right" vertical="center" indent="15"/>
    </xf>
    <xf numFmtId="0" fontId="4" fillId="0" borderId="0" xfId="0" applyFont="1" applyAlignment="1">
      <alignment horizontal="right" vertical="center" indent="15"/>
    </xf>
    <xf numFmtId="0" fontId="4" fillId="0" borderId="0" xfId="0" applyFont="1" applyAlignment="1">
      <alignment horizontal="left" vertical="center" indent="15"/>
    </xf>
    <xf numFmtId="0" fontId="2" fillId="0" borderId="0" xfId="0" applyFont="1" applyAlignment="1">
      <alignment vertical="center" wrapText="1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4" xfId="0" applyFont="1" applyBorder="1" applyAlignment="1"/>
    <xf numFmtId="0" fontId="11" fillId="0" borderId="4" xfId="0" applyFont="1" applyBorder="1" applyAlignment="1"/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14" fillId="0" borderId="14" xfId="1" applyFont="1" applyBorder="1"/>
    <xf numFmtId="0" fontId="14" fillId="0" borderId="14" xfId="1" applyFont="1" applyBorder="1" applyAlignment="1">
      <alignment wrapText="1"/>
    </xf>
    <xf numFmtId="3" fontId="14" fillId="0" borderId="14" xfId="1" applyNumberFormat="1" applyFont="1" applyBorder="1" applyAlignment="1">
      <alignment horizontal="right"/>
    </xf>
    <xf numFmtId="4" fontId="14" fillId="0" borderId="14" xfId="1" applyNumberFormat="1" applyFont="1" applyBorder="1" applyAlignment="1">
      <alignment horizontal="right"/>
    </xf>
    <xf numFmtId="0" fontId="14" fillId="3" borderId="14" xfId="1" applyFont="1" applyFill="1" applyBorder="1"/>
    <xf numFmtId="3" fontId="15" fillId="0" borderId="14" xfId="1" applyNumberFormat="1" applyFont="1" applyBorder="1" applyAlignment="1">
      <alignment horizontal="right"/>
    </xf>
    <xf numFmtId="1" fontId="16" fillId="4" borderId="14" xfId="2" applyNumberFormat="1" applyFont="1" applyFill="1" applyBorder="1" applyAlignment="1">
      <alignment horizontal="left" vertical="center"/>
    </xf>
    <xf numFmtId="0" fontId="14" fillId="5" borderId="14" xfId="1" applyFont="1" applyFill="1" applyBorder="1"/>
    <xf numFmtId="1" fontId="15" fillId="5" borderId="14" xfId="3" applyNumberFormat="1" applyFont="1" applyFill="1" applyBorder="1" applyAlignment="1">
      <alignment horizontal="center" vertical="center" wrapText="1"/>
    </xf>
    <xf numFmtId="3" fontId="15" fillId="5" borderId="14" xfId="3" applyNumberFormat="1" applyFont="1" applyFill="1" applyBorder="1" applyAlignment="1">
      <alignment horizontal="right" vertical="center"/>
    </xf>
    <xf numFmtId="4" fontId="15" fillId="5" borderId="14" xfId="3" applyNumberFormat="1" applyFont="1" applyFill="1" applyBorder="1" applyAlignment="1">
      <alignment horizontal="right" vertical="center"/>
    </xf>
    <xf numFmtId="0" fontId="14" fillId="5" borderId="14" xfId="1" applyFont="1" applyFill="1" applyBorder="1" applyAlignment="1">
      <alignment wrapText="1"/>
    </xf>
    <xf numFmtId="4" fontId="15" fillId="0" borderId="14" xfId="1" applyNumberFormat="1" applyFont="1" applyBorder="1" applyAlignment="1">
      <alignment horizontal="right"/>
    </xf>
    <xf numFmtId="0" fontId="18" fillId="2" borderId="3" xfId="0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2" fontId="14" fillId="0" borderId="14" xfId="1" applyNumberFormat="1" applyFont="1" applyBorder="1" applyAlignment="1">
      <alignment horizontal="right"/>
    </xf>
    <xf numFmtId="1" fontId="14" fillId="0" borderId="14" xfId="1" applyNumberFormat="1" applyFont="1" applyBorder="1"/>
    <xf numFmtId="14" fontId="14" fillId="0" borderId="14" xfId="1" applyNumberFormat="1" applyFont="1" applyBorder="1"/>
    <xf numFmtId="14" fontId="14" fillId="3" borderId="14" xfId="1" applyNumberFormat="1" applyFont="1" applyFill="1" applyBorder="1"/>
    <xf numFmtId="0" fontId="19" fillId="0" borderId="14" xfId="1" applyFont="1" applyBorder="1" applyAlignment="1">
      <alignment horizontal="center"/>
    </xf>
    <xf numFmtId="1" fontId="20" fillId="5" borderId="14" xfId="3" applyNumberFormat="1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3" fontId="15" fillId="5" borderId="23" xfId="3" applyNumberFormat="1" applyFont="1" applyFill="1" applyBorder="1" applyAlignment="1">
      <alignment horizontal="right" vertical="center"/>
    </xf>
    <xf numFmtId="4" fontId="15" fillId="5" borderId="23" xfId="3" applyNumberFormat="1" applyFont="1" applyFill="1" applyBorder="1" applyAlignment="1">
      <alignment horizontal="right" vertical="center"/>
    </xf>
    <xf numFmtId="0" fontId="7" fillId="2" borderId="24" xfId="0" applyFont="1" applyFill="1" applyBorder="1" applyAlignment="1">
      <alignment horizontal="center" vertical="center" wrapText="1"/>
    </xf>
    <xf numFmtId="4" fontId="7" fillId="2" borderId="24" xfId="0" applyNumberFormat="1" applyFont="1" applyFill="1" applyBorder="1" applyAlignment="1">
      <alignment horizontal="center" vertical="center" wrapText="1"/>
    </xf>
    <xf numFmtId="1" fontId="7" fillId="2" borderId="24" xfId="0" applyNumberFormat="1" applyFont="1" applyFill="1" applyBorder="1" applyAlignment="1">
      <alignment horizontal="center" vertical="center" wrapText="1"/>
    </xf>
    <xf numFmtId="14" fontId="7" fillId="0" borderId="25" xfId="0" applyNumberFormat="1" applyFont="1" applyFill="1" applyBorder="1" applyAlignment="1">
      <alignment horizontal="center" vertical="center" wrapText="1"/>
    </xf>
    <xf numFmtId="14" fontId="7" fillId="0" borderId="26" xfId="0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1" fontId="7" fillId="0" borderId="14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1" fontId="16" fillId="5" borderId="14" xfId="3" applyNumberFormat="1" applyFont="1" applyFill="1" applyBorder="1" applyAlignment="1">
      <alignment horizontal="center" vertical="center"/>
    </xf>
    <xf numFmtId="14" fontId="7" fillId="0" borderId="3" xfId="0" applyNumberFormat="1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1" fontId="7" fillId="0" borderId="23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 wrapText="1"/>
    </xf>
    <xf numFmtId="14" fontId="7" fillId="0" borderId="14" xfId="0" applyNumberFormat="1" applyFont="1" applyFill="1" applyBorder="1" applyAlignment="1">
      <alignment vertical="center" wrapText="1"/>
    </xf>
    <xf numFmtId="14" fontId="7" fillId="0" borderId="10" xfId="0" applyNumberFormat="1" applyFont="1" applyFill="1" applyBorder="1" applyAlignment="1">
      <alignment vertical="center" wrapText="1"/>
    </xf>
    <xf numFmtId="2" fontId="7" fillId="0" borderId="14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3" fontId="14" fillId="0" borderId="23" xfId="1" applyNumberFormat="1" applyFont="1" applyBorder="1" applyAlignment="1">
      <alignment horizontal="right"/>
    </xf>
    <xf numFmtId="4" fontId="14" fillId="0" borderId="23" xfId="1" applyNumberFormat="1" applyFont="1" applyBorder="1" applyAlignment="1">
      <alignment horizontal="right"/>
    </xf>
    <xf numFmtId="3" fontId="15" fillId="0" borderId="23" xfId="1" applyNumberFormat="1" applyFont="1" applyBorder="1" applyAlignment="1">
      <alignment horizontal="right"/>
    </xf>
    <xf numFmtId="3" fontId="7" fillId="2" borderId="3" xfId="0" applyNumberFormat="1" applyFont="1" applyFill="1" applyBorder="1" applyAlignment="1">
      <alignment horizontal="center" vertical="center" wrapText="1"/>
    </xf>
    <xf numFmtId="0" fontId="14" fillId="5" borderId="23" xfId="1" applyFont="1" applyFill="1" applyBorder="1" applyAlignment="1">
      <alignment vertical="center" wrapText="1"/>
    </xf>
    <xf numFmtId="4" fontId="14" fillId="6" borderId="14" xfId="1" applyNumberFormat="1" applyFont="1" applyFill="1" applyBorder="1" applyAlignment="1">
      <alignment horizontal="right"/>
    </xf>
    <xf numFmtId="2" fontId="14" fillId="6" borderId="14" xfId="1" applyNumberFormat="1" applyFont="1" applyFill="1" applyBorder="1" applyAlignment="1">
      <alignment horizontal="right"/>
    </xf>
    <xf numFmtId="4" fontId="14" fillId="6" borderId="23" xfId="1" applyNumberFormat="1" applyFont="1" applyFill="1" applyBorder="1" applyAlignment="1">
      <alignment horizontal="right"/>
    </xf>
    <xf numFmtId="2" fontId="14" fillId="6" borderId="23" xfId="1" applyNumberFormat="1" applyFont="1" applyFill="1" applyBorder="1" applyAlignment="1">
      <alignment horizontal="right"/>
    </xf>
    <xf numFmtId="1" fontId="14" fillId="6" borderId="23" xfId="1" applyNumberFormat="1" applyFont="1" applyFill="1" applyBorder="1"/>
    <xf numFmtId="1" fontId="14" fillId="6" borderId="14" xfId="1" applyNumberFormat="1" applyFont="1" applyFill="1" applyBorder="1"/>
    <xf numFmtId="4" fontId="6" fillId="2" borderId="3" xfId="0" applyNumberFormat="1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wrapText="1"/>
    </xf>
    <xf numFmtId="0" fontId="7" fillId="0" borderId="14" xfId="0" applyFont="1" applyFill="1" applyBorder="1" applyAlignment="1">
      <alignment horizontal="center" wrapText="1"/>
    </xf>
    <xf numFmtId="0" fontId="7" fillId="0" borderId="23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1" fontId="15" fillId="4" borderId="23" xfId="2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right" vertical="center" wrapText="1"/>
    </xf>
    <xf numFmtId="0" fontId="8" fillId="2" borderId="12" xfId="0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wrapText="1"/>
    </xf>
    <xf numFmtId="0" fontId="8" fillId="2" borderId="12" xfId="0" applyFont="1" applyFill="1" applyBorder="1" applyAlignment="1">
      <alignment wrapText="1"/>
    </xf>
    <xf numFmtId="0" fontId="8" fillId="2" borderId="5" xfId="0" applyFont="1" applyFill="1" applyBorder="1" applyAlignment="1">
      <alignment wrapText="1"/>
    </xf>
    <xf numFmtId="0" fontId="9" fillId="2" borderId="11" xfId="0" applyFont="1" applyFill="1" applyBorder="1" applyAlignment="1">
      <alignment horizontal="center" vertical="center" textRotation="90" wrapText="1"/>
    </xf>
    <xf numFmtId="0" fontId="9" fillId="2" borderId="12" xfId="0" applyFont="1" applyFill="1" applyBorder="1" applyAlignment="1">
      <alignment horizontal="center" vertical="center" textRotation="90" wrapText="1"/>
    </xf>
    <xf numFmtId="0" fontId="9" fillId="2" borderId="5" xfId="0" applyFont="1" applyFill="1" applyBorder="1" applyAlignment="1">
      <alignment horizontal="center" vertical="center" textRotation="90" wrapText="1"/>
    </xf>
    <xf numFmtId="0" fontId="22" fillId="0" borderId="0" xfId="0" applyFont="1" applyAlignment="1">
      <alignment horizontal="center"/>
    </xf>
    <xf numFmtId="0" fontId="6" fillId="2" borderId="1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1" fontId="16" fillId="4" borderId="16" xfId="2" applyNumberFormat="1" applyFont="1" applyFill="1" applyBorder="1" applyAlignment="1">
      <alignment horizontal="left" vertical="center"/>
    </xf>
    <xf numFmtId="1" fontId="16" fillId="4" borderId="17" xfId="2" applyNumberFormat="1" applyFont="1" applyFill="1" applyBorder="1" applyAlignment="1">
      <alignment horizontal="left" vertical="center"/>
    </xf>
    <xf numFmtId="1" fontId="16" fillId="4" borderId="18" xfId="2" applyNumberFormat="1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center" wrapText="1"/>
    </xf>
    <xf numFmtId="0" fontId="7" fillId="0" borderId="23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left" wrapText="1"/>
    </xf>
    <xf numFmtId="0" fontId="6" fillId="2" borderId="20" xfId="0" applyFont="1" applyFill="1" applyBorder="1" applyAlignment="1">
      <alignment horizontal="left" wrapText="1"/>
    </xf>
    <xf numFmtId="0" fontId="6" fillId="2" borderId="21" xfId="0" applyFont="1" applyFill="1" applyBorder="1" applyAlignment="1">
      <alignment horizontal="left" wrapText="1"/>
    </xf>
    <xf numFmtId="0" fontId="6" fillId="2" borderId="27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23" fillId="0" borderId="0" xfId="0" applyFont="1"/>
    <xf numFmtId="0" fontId="24" fillId="0" borderId="0" xfId="0" applyFont="1"/>
    <xf numFmtId="0" fontId="24" fillId="0" borderId="0" xfId="0" applyFont="1" applyAlignment="1">
      <alignment horizontal="left" wrapText="1"/>
    </xf>
    <xf numFmtId="0" fontId="0" fillId="0" borderId="0" xfId="0" applyFont="1"/>
  </cellXfs>
  <cellStyles count="4">
    <cellStyle name="Обычный" xfId="0" builtinId="0"/>
    <cellStyle name="Обычный 2" xfId="1"/>
    <cellStyle name="Обычный 2 2" xfId="3"/>
    <cellStyle name="Обычный 3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180976</xdr:colOff>
      <xdr:row>10</xdr:row>
      <xdr:rowOff>29508</xdr:rowOff>
    </xdr:from>
    <xdr:to>
      <xdr:col>6</xdr:col>
      <xdr:colOff>565773</xdr:colOff>
      <xdr:row>11</xdr:row>
      <xdr:rowOff>1042035</xdr:rowOff>
    </xdr:to>
    <xdr:grpSp>
      <xdr:nvGrpSpPr>
        <xdr:cNvPr id="164" name="Group 18662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GrpSpPr/>
      </xdr:nvGrpSpPr>
      <xdr:grpSpPr>
        <a:xfrm>
          <a:off x="4533901" y="2734608"/>
          <a:ext cx="384797" cy="1345902"/>
          <a:chOff x="1" y="-155375"/>
          <a:chExt cx="388347" cy="958639"/>
        </a:xfrm>
      </xdr:grpSpPr>
      <xdr:sp macro="" textlink="">
        <xdr:nvSpPr>
          <xdr:cNvPr id="165" name="Rectangle 686">
            <a:extLst>
              <a:ext uri="{FF2B5EF4-FFF2-40B4-BE49-F238E27FC236}">
                <a16:creationId xmlns:a16="http://schemas.microsoft.com/office/drawing/2014/main" xmlns="" id="{00000000-0008-0000-0000-0000A5000000}"/>
              </a:ext>
            </a:extLst>
          </xdr:cNvPr>
          <xdr:cNvSpPr/>
        </xdr:nvSpPr>
        <xdr:spPr>
          <a:xfrm rot="16200001">
            <a:off x="-285145" y="129771"/>
            <a:ext cx="958639" cy="388347"/>
          </a:xfrm>
          <a:custGeom>
            <a:avLst/>
            <a:gdLst>
              <a:gd name="connsiteX0" fmla="*/ 0 w 879177"/>
              <a:gd name="connsiteY0" fmla="*/ 0 h 89522"/>
              <a:gd name="connsiteX1" fmla="*/ 879177 w 879177"/>
              <a:gd name="connsiteY1" fmla="*/ 0 h 89522"/>
              <a:gd name="connsiteX2" fmla="*/ 879177 w 879177"/>
              <a:gd name="connsiteY2" fmla="*/ 89522 h 89522"/>
              <a:gd name="connsiteX3" fmla="*/ 0 w 879177"/>
              <a:gd name="connsiteY3" fmla="*/ 89522 h 89522"/>
              <a:gd name="connsiteX4" fmla="*/ 0 w 879177"/>
              <a:gd name="connsiteY4" fmla="*/ 0 h 89522"/>
              <a:gd name="connsiteX0" fmla="*/ 466725 w 1345902"/>
              <a:gd name="connsiteY0" fmla="*/ 0 h 384797"/>
              <a:gd name="connsiteX1" fmla="*/ 1345902 w 1345902"/>
              <a:gd name="connsiteY1" fmla="*/ 0 h 384797"/>
              <a:gd name="connsiteX2" fmla="*/ 1345902 w 1345902"/>
              <a:gd name="connsiteY2" fmla="*/ 89522 h 384797"/>
              <a:gd name="connsiteX3" fmla="*/ 0 w 1345902"/>
              <a:gd name="connsiteY3" fmla="*/ 384797 h 384797"/>
              <a:gd name="connsiteX4" fmla="*/ 466725 w 1345902"/>
              <a:gd name="connsiteY4" fmla="*/ 0 h 38479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345902" h="384797">
                <a:moveTo>
                  <a:pt x="466725" y="0"/>
                </a:moveTo>
                <a:lnTo>
                  <a:pt x="1345902" y="0"/>
                </a:lnTo>
                <a:lnTo>
                  <a:pt x="1345902" y="89522"/>
                </a:lnTo>
                <a:lnTo>
                  <a:pt x="0" y="384797"/>
                </a:lnTo>
                <a:lnTo>
                  <a:pt x="466725" y="0"/>
                </a:lnTo>
                <a:close/>
              </a:path>
            </a:pathLst>
          </a:cu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Материал стен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7</xdr:col>
      <xdr:colOff>304802</xdr:colOff>
      <xdr:row>10</xdr:row>
      <xdr:rowOff>9525</xdr:rowOff>
    </xdr:from>
    <xdr:to>
      <xdr:col>8</xdr:col>
      <xdr:colOff>104776</xdr:colOff>
      <xdr:row>11</xdr:row>
      <xdr:rowOff>1133475</xdr:rowOff>
    </xdr:to>
    <xdr:sp macro="" textlink="">
      <xdr:nvSpPr>
        <xdr:cNvPr id="167" name="Rectangle 706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/>
      </xdr:nvSpPr>
      <xdr:spPr>
        <a:xfrm rot="16200001">
          <a:off x="3748089" y="1557338"/>
          <a:ext cx="1457325" cy="419099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Количество этажей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8</xdr:col>
      <xdr:colOff>200026</xdr:colOff>
      <xdr:row>5</xdr:row>
      <xdr:rowOff>3</xdr:rowOff>
    </xdr:from>
    <xdr:to>
      <xdr:col>8</xdr:col>
      <xdr:colOff>523876</xdr:colOff>
      <xdr:row>11</xdr:row>
      <xdr:rowOff>1276351</xdr:rowOff>
    </xdr:to>
    <xdr:grpSp>
      <xdr:nvGrpSpPr>
        <xdr:cNvPr id="168" name="Group 1867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GrpSpPr/>
      </xdr:nvGrpSpPr>
      <xdr:grpSpPr>
        <a:xfrm>
          <a:off x="5781676" y="1533528"/>
          <a:ext cx="323850" cy="2600323"/>
          <a:chOff x="1" y="-237731"/>
          <a:chExt cx="451805" cy="876759"/>
        </a:xfrm>
      </xdr:grpSpPr>
      <xdr:sp macro="" textlink="">
        <xdr:nvSpPr>
          <xdr:cNvPr id="169" name="Rectangle 707">
            <a:extLst>
              <a:ext uri="{FF2B5EF4-FFF2-40B4-BE49-F238E27FC236}">
                <a16:creationId xmlns:a16="http://schemas.microsoft.com/office/drawing/2014/main" xmlns="" id="{00000000-0008-0000-0000-0000A9000000}"/>
              </a:ext>
            </a:extLst>
          </xdr:cNvPr>
          <xdr:cNvSpPr/>
        </xdr:nvSpPr>
        <xdr:spPr>
          <a:xfrm rot="16200001">
            <a:off x="-212476" y="-25254"/>
            <a:ext cx="876759" cy="451805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Количество подъездов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9</xdr:col>
      <xdr:colOff>314327</xdr:colOff>
      <xdr:row>3</xdr:row>
      <xdr:rowOff>171450</xdr:rowOff>
    </xdr:from>
    <xdr:to>
      <xdr:col>9</xdr:col>
      <xdr:colOff>542925</xdr:colOff>
      <xdr:row>11</xdr:row>
      <xdr:rowOff>1066798</xdr:rowOff>
    </xdr:to>
    <xdr:sp macro="" textlink="">
      <xdr:nvSpPr>
        <xdr:cNvPr id="171" name="Rectangle 708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/>
      </xdr:nvSpPr>
      <xdr:spPr>
        <a:xfrm rot="16200001">
          <a:off x="5338764" y="1728788"/>
          <a:ext cx="2581273" cy="228598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общая площадь </a:t>
          </a:r>
          <a:r>
            <a:rPr lang="ru-RU" sz="6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МКД, </a:t>
          </a: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всего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12</xdr:col>
      <xdr:colOff>104775</xdr:colOff>
      <xdr:row>8</xdr:row>
      <xdr:rowOff>76200</xdr:rowOff>
    </xdr:from>
    <xdr:to>
      <xdr:col>12</xdr:col>
      <xdr:colOff>585107</xdr:colOff>
      <xdr:row>11</xdr:row>
      <xdr:rowOff>1057275</xdr:rowOff>
    </xdr:to>
    <xdr:grpSp>
      <xdr:nvGrpSpPr>
        <xdr:cNvPr id="172" name="Group 18686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GrpSpPr/>
      </xdr:nvGrpSpPr>
      <xdr:grpSpPr>
        <a:xfrm>
          <a:off x="8239125" y="2190750"/>
          <a:ext cx="480332" cy="1905000"/>
          <a:chOff x="0" y="-332805"/>
          <a:chExt cx="480827" cy="1341304"/>
        </a:xfrm>
      </xdr:grpSpPr>
      <xdr:sp macro="" textlink="">
        <xdr:nvSpPr>
          <xdr:cNvPr id="173" name="Rectangle 710">
            <a:extLst>
              <a:ext uri="{FF2B5EF4-FFF2-40B4-BE49-F238E27FC236}">
                <a16:creationId xmlns:a16="http://schemas.microsoft.com/office/drawing/2014/main" xmlns="" id="{00000000-0008-0000-0000-0000AD000000}"/>
              </a:ext>
            </a:extLst>
          </xdr:cNvPr>
          <xdr:cNvSpPr/>
        </xdr:nvSpPr>
        <xdr:spPr>
          <a:xfrm rot="16200001">
            <a:off x="-365534" y="293959"/>
            <a:ext cx="919040" cy="187972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Количество жителей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, </a:t>
            </a:r>
            <a:endParaRPr lang="ru-RU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4" name="Rectangle 711">
            <a:extLst>
              <a:ext uri="{FF2B5EF4-FFF2-40B4-BE49-F238E27FC236}">
                <a16:creationId xmlns:a16="http://schemas.microsoft.com/office/drawing/2014/main" xmlns="" id="{00000000-0008-0000-0000-0000AE000000}"/>
              </a:ext>
            </a:extLst>
          </xdr:cNvPr>
          <xdr:cNvSpPr/>
        </xdr:nvSpPr>
        <xdr:spPr>
          <a:xfrm rot="-5399999">
            <a:off x="-529465" y="292673"/>
            <a:ext cx="1341304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зарегистрированных 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МКД на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5" name="Rectangle 712">
            <a:extLst>
              <a:ext uri="{FF2B5EF4-FFF2-40B4-BE49-F238E27FC236}">
                <a16:creationId xmlns:a16="http://schemas.microsoft.com/office/drawing/2014/main" xmlns="" id="{00000000-0008-0000-0000-0000AF000000}"/>
              </a:ext>
            </a:extLst>
          </xdr:cNvPr>
          <xdr:cNvSpPr/>
        </xdr:nvSpPr>
        <xdr:spPr>
          <a:xfrm rot="16200001">
            <a:off x="-119065" y="279015"/>
            <a:ext cx="788394" cy="166212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дату утверждения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6" name="Rectangle 713">
            <a:extLst>
              <a:ext uri="{FF2B5EF4-FFF2-40B4-BE49-F238E27FC236}">
                <a16:creationId xmlns:a16="http://schemas.microsoft.com/office/drawing/2014/main" xmlns="" id="{00000000-0008-0000-0000-0000B0000000}"/>
              </a:ext>
            </a:extLst>
          </xdr:cNvPr>
          <xdr:cNvSpPr/>
        </xdr:nvSpPr>
        <xdr:spPr>
          <a:xfrm rot="16200001">
            <a:off x="-56389" y="331075"/>
            <a:ext cx="942936" cy="131496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краткосрочного плана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18</xdr:col>
      <xdr:colOff>2</xdr:colOff>
      <xdr:row>5</xdr:row>
      <xdr:rowOff>171587</xdr:rowOff>
    </xdr:from>
    <xdr:to>
      <xdr:col>18</xdr:col>
      <xdr:colOff>377996</xdr:colOff>
      <xdr:row>11</xdr:row>
      <xdr:rowOff>1055149</xdr:rowOff>
    </xdr:to>
    <xdr:grpSp>
      <xdr:nvGrpSpPr>
        <xdr:cNvPr id="177" name="Group 18707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GrpSpPr/>
      </xdr:nvGrpSpPr>
      <xdr:grpSpPr>
        <a:xfrm>
          <a:off x="13725527" y="1705112"/>
          <a:ext cx="377994" cy="2388512"/>
          <a:chOff x="2" y="-316762"/>
          <a:chExt cx="378384" cy="1255311"/>
        </a:xfrm>
      </xdr:grpSpPr>
      <xdr:sp macro="" textlink="">
        <xdr:nvSpPr>
          <xdr:cNvPr id="178" name="Rectangle 697">
            <a:extLst>
              <a:ext uri="{FF2B5EF4-FFF2-40B4-BE49-F238E27FC236}">
                <a16:creationId xmlns:a16="http://schemas.microsoft.com/office/drawing/2014/main" xmlns="" id="{00000000-0008-0000-0000-0000B2000000}"/>
              </a:ext>
            </a:extLst>
          </xdr:cNvPr>
          <xdr:cNvSpPr/>
        </xdr:nvSpPr>
        <xdr:spPr>
          <a:xfrm rot="-5399999">
            <a:off x="-398632" y="326124"/>
            <a:ext cx="887615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Удельная стоимость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9" name="Rectangle 698">
            <a:extLst>
              <a:ext uri="{FF2B5EF4-FFF2-40B4-BE49-F238E27FC236}">
                <a16:creationId xmlns:a16="http://schemas.microsoft.com/office/drawing/2014/main" xmlns="" id="{00000000-0008-0000-0000-0000B3000000}"/>
              </a:ext>
            </a:extLst>
          </xdr:cNvPr>
          <xdr:cNvSpPr/>
        </xdr:nvSpPr>
        <xdr:spPr>
          <a:xfrm rot="16200001">
            <a:off x="-449861" y="229111"/>
            <a:ext cx="1186432" cy="94685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капитального ремонта 1 кв. м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80" name="Rectangle 699">
            <a:extLst>
              <a:ext uri="{FF2B5EF4-FFF2-40B4-BE49-F238E27FC236}">
                <a16:creationId xmlns:a16="http://schemas.microsoft.com/office/drawing/2014/main" xmlns="" id="{00000000-0008-0000-0000-0000B4000000}"/>
              </a:ext>
            </a:extLst>
          </xdr:cNvPr>
          <xdr:cNvSpPr/>
        </xdr:nvSpPr>
        <xdr:spPr>
          <a:xfrm rot="-5399999">
            <a:off x="-370832" y="285344"/>
            <a:ext cx="121606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общей площади помещений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81" name="Rectangle 700">
            <a:extLst>
              <a:ext uri="{FF2B5EF4-FFF2-40B4-BE49-F238E27FC236}">
                <a16:creationId xmlns:a16="http://schemas.microsoft.com/office/drawing/2014/main" xmlns="" id="{00000000-0008-0000-0000-0000B5000000}"/>
              </a:ext>
            </a:extLst>
          </xdr:cNvPr>
          <xdr:cNvSpPr/>
        </xdr:nvSpPr>
        <xdr:spPr>
          <a:xfrm rot="-5399999">
            <a:off x="221428" y="417355"/>
            <a:ext cx="223567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МКД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19</xdr:col>
      <xdr:colOff>209550</xdr:colOff>
      <xdr:row>5</xdr:row>
      <xdr:rowOff>0</xdr:rowOff>
    </xdr:from>
    <xdr:to>
      <xdr:col>19</xdr:col>
      <xdr:colOff>375276</xdr:colOff>
      <xdr:row>11</xdr:row>
      <xdr:rowOff>1476375</xdr:rowOff>
    </xdr:to>
    <xdr:grpSp>
      <xdr:nvGrpSpPr>
        <xdr:cNvPr id="187" name="Group 18715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GrpSpPr/>
      </xdr:nvGrpSpPr>
      <xdr:grpSpPr>
        <a:xfrm>
          <a:off x="14716125" y="1533525"/>
          <a:ext cx="165726" cy="2600325"/>
          <a:chOff x="211487" y="-252452"/>
          <a:chExt cx="90348" cy="1398313"/>
        </a:xfrm>
      </xdr:grpSpPr>
      <xdr:sp macro="" textlink="">
        <xdr:nvSpPr>
          <xdr:cNvPr id="188" name="Rectangle 705">
            <a:extLst>
              <a:ext uri="{FF2B5EF4-FFF2-40B4-BE49-F238E27FC236}">
                <a16:creationId xmlns:a16="http://schemas.microsoft.com/office/drawing/2014/main" xmlns="" id="{00000000-0008-0000-0000-0000BC000000}"/>
              </a:ext>
            </a:extLst>
          </xdr:cNvPr>
          <xdr:cNvSpPr/>
        </xdr:nvSpPr>
        <xdr:spPr>
          <a:xfrm rot="16200001">
            <a:off x="-442496" y="401531"/>
            <a:ext cx="139831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Плановая дата завершения работ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4</xdr:col>
      <xdr:colOff>142878</xdr:colOff>
      <xdr:row>11</xdr:row>
      <xdr:rowOff>9524</xdr:rowOff>
    </xdr:from>
    <xdr:to>
      <xdr:col>4</xdr:col>
      <xdr:colOff>409578</xdr:colOff>
      <xdr:row>11</xdr:row>
      <xdr:rowOff>1295399</xdr:rowOff>
    </xdr:to>
    <xdr:sp macro="" textlink="">
      <xdr:nvSpPr>
        <xdr:cNvPr id="190" name="Rectangle 687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/>
      </xdr:nvSpPr>
      <xdr:spPr>
        <a:xfrm rot="16200000">
          <a:off x="1766890" y="1881187"/>
          <a:ext cx="1285875" cy="266700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ввода </a:t>
          </a:r>
          <a:r>
            <a:rPr lang="ru-RU" sz="6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в </a:t>
          </a:r>
          <a:r>
            <a:rPr lang="ru-RU" sz="8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экспуатацию</a:t>
          </a:r>
          <a:endParaRPr lang="ru-RU" sz="8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3</xdr:colOff>
      <xdr:row>6</xdr:row>
      <xdr:rowOff>146894</xdr:rowOff>
    </xdr:from>
    <xdr:to>
      <xdr:col>5</xdr:col>
      <xdr:colOff>361252</xdr:colOff>
      <xdr:row>11</xdr:row>
      <xdr:rowOff>1168458</xdr:rowOff>
    </xdr:to>
    <xdr:sp macro="" textlink="">
      <xdr:nvSpPr>
        <xdr:cNvPr id="192" name="Rectangle 688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/>
      </xdr:nvSpPr>
      <xdr:spPr>
        <a:xfrm rot="16200001">
          <a:off x="1827258" y="1253339"/>
          <a:ext cx="2193139" cy="361249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завершение последнего 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95946</xdr:colOff>
      <xdr:row>7</xdr:row>
      <xdr:rowOff>111254</xdr:rowOff>
    </xdr:from>
    <xdr:to>
      <xdr:col>5</xdr:col>
      <xdr:colOff>457199</xdr:colOff>
      <xdr:row>11</xdr:row>
      <xdr:rowOff>1152524</xdr:rowOff>
    </xdr:to>
    <xdr:sp macro="" textlink="">
      <xdr:nvSpPr>
        <xdr:cNvPr id="193" name="Rectangle 689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/>
      </xdr:nvSpPr>
      <xdr:spPr>
        <a:xfrm rot="16200001">
          <a:off x="2008600" y="1322800"/>
          <a:ext cx="2022345" cy="361253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капитального ремонта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10</xdr:col>
      <xdr:colOff>228600</xdr:colOff>
      <xdr:row>11</xdr:row>
      <xdr:rowOff>381000</xdr:rowOff>
    </xdr:from>
    <xdr:to>
      <xdr:col>10</xdr:col>
      <xdr:colOff>295910</xdr:colOff>
      <xdr:row>11</xdr:row>
      <xdr:rowOff>572135</xdr:rowOff>
    </xdr:to>
    <xdr:grpSp>
      <xdr:nvGrpSpPr>
        <xdr:cNvPr id="194" name="Group 18733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GrpSpPr/>
      </xdr:nvGrpSpPr>
      <xdr:grpSpPr>
        <a:xfrm>
          <a:off x="7124700" y="3419475"/>
          <a:ext cx="67310" cy="191135"/>
          <a:chOff x="0" y="0"/>
          <a:chExt cx="67930" cy="191245"/>
        </a:xfrm>
      </xdr:grpSpPr>
      <xdr:sp macro="" textlink="">
        <xdr:nvSpPr>
          <xdr:cNvPr id="195" name="Rectangle 715">
            <a:extLst>
              <a:ext uri="{FF2B5EF4-FFF2-40B4-BE49-F238E27FC236}">
                <a16:creationId xmlns:a16="http://schemas.microsoft.com/office/drawing/2014/main" xmlns="" id="{00000000-0008-0000-0000-0000C3000000}"/>
              </a:ext>
            </a:extLst>
          </xdr:cNvPr>
          <xdr:cNvSpPr/>
        </xdr:nvSpPr>
        <xdr:spPr>
          <a:xfrm rot="-5399999">
            <a:off x="-82003" y="18893"/>
            <a:ext cx="254356" cy="90347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всего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:</a:t>
            </a:r>
            <a:endParaRPr lang="ru-RU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11</xdr:col>
      <xdr:colOff>39462</xdr:colOff>
      <xdr:row>7</xdr:row>
      <xdr:rowOff>18984</xdr:rowOff>
    </xdr:from>
    <xdr:to>
      <xdr:col>11</xdr:col>
      <xdr:colOff>578303</xdr:colOff>
      <xdr:row>11</xdr:row>
      <xdr:rowOff>1057277</xdr:rowOff>
    </xdr:to>
    <xdr:grpSp>
      <xdr:nvGrpSpPr>
        <xdr:cNvPr id="196" name="Group 18737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GrpSpPr/>
      </xdr:nvGrpSpPr>
      <xdr:grpSpPr>
        <a:xfrm>
          <a:off x="7554687" y="1933509"/>
          <a:ext cx="538841" cy="2162243"/>
          <a:chOff x="-74907" y="-20103"/>
          <a:chExt cx="539339" cy="1130649"/>
        </a:xfrm>
      </xdr:grpSpPr>
      <xdr:sp macro="" textlink="">
        <xdr:nvSpPr>
          <xdr:cNvPr id="197" name="Rectangle 716">
            <a:extLst>
              <a:ext uri="{FF2B5EF4-FFF2-40B4-BE49-F238E27FC236}">
                <a16:creationId xmlns:a16="http://schemas.microsoft.com/office/drawing/2014/main" xmlns="" id="{00000000-0008-0000-0000-0000C5000000}"/>
              </a:ext>
            </a:extLst>
          </xdr:cNvPr>
          <xdr:cNvSpPr/>
        </xdr:nvSpPr>
        <xdr:spPr>
          <a:xfrm rot="16200001">
            <a:off x="-423209" y="552882"/>
            <a:ext cx="861401" cy="164797"/>
          </a:xfrm>
          <a:custGeom>
            <a:avLst/>
            <a:gdLst>
              <a:gd name="connsiteX0" fmla="*/ 0 w 1569629"/>
              <a:gd name="connsiteY0" fmla="*/ 0 h 90264"/>
              <a:gd name="connsiteX1" fmla="*/ 1569629 w 1569629"/>
              <a:gd name="connsiteY1" fmla="*/ 0 h 90264"/>
              <a:gd name="connsiteX2" fmla="*/ 1569629 w 1569629"/>
              <a:gd name="connsiteY2" fmla="*/ 90264 h 90264"/>
              <a:gd name="connsiteX3" fmla="*/ 0 w 1569629"/>
              <a:gd name="connsiteY3" fmla="*/ 90264 h 90264"/>
              <a:gd name="connsiteX4" fmla="*/ 0 w 1569629"/>
              <a:gd name="connsiteY4" fmla="*/ 0 h 90264"/>
              <a:gd name="connsiteX0" fmla="*/ 34018 w 1603647"/>
              <a:gd name="connsiteY0" fmla="*/ 0 h 90264"/>
              <a:gd name="connsiteX1" fmla="*/ 1603647 w 1603647"/>
              <a:gd name="connsiteY1" fmla="*/ 0 h 90264"/>
              <a:gd name="connsiteX2" fmla="*/ 1603647 w 1603647"/>
              <a:gd name="connsiteY2" fmla="*/ 90264 h 90264"/>
              <a:gd name="connsiteX3" fmla="*/ 0 w 1603647"/>
              <a:gd name="connsiteY3" fmla="*/ 90264 h 90264"/>
              <a:gd name="connsiteX4" fmla="*/ 34018 w 1603647"/>
              <a:gd name="connsiteY4" fmla="*/ 0 h 9026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603647" h="90264">
                <a:moveTo>
                  <a:pt x="34018" y="0"/>
                </a:moveTo>
                <a:lnTo>
                  <a:pt x="1603647" y="0"/>
                </a:lnTo>
                <a:lnTo>
                  <a:pt x="1603647" y="90264"/>
                </a:lnTo>
                <a:lnTo>
                  <a:pt x="0" y="90264"/>
                </a:lnTo>
                <a:lnTo>
                  <a:pt x="34018" y="0"/>
                </a:lnTo>
                <a:close/>
              </a:path>
            </a:pathLst>
          </a:cu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том числе жилых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98" name="Rectangle 717">
            <a:extLst>
              <a:ext uri="{FF2B5EF4-FFF2-40B4-BE49-F238E27FC236}">
                <a16:creationId xmlns:a16="http://schemas.microsoft.com/office/drawing/2014/main" xmlns="" id="{00000000-0008-0000-0000-0000C6000000}"/>
              </a:ext>
            </a:extLst>
          </xdr:cNvPr>
          <xdr:cNvSpPr/>
        </xdr:nvSpPr>
        <xdr:spPr>
          <a:xfrm rot="16200001">
            <a:off x="-338217" y="423662"/>
            <a:ext cx="1130649" cy="243119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помещений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,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находящихся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99" name="Rectangle 718">
            <a:extLst>
              <a:ext uri="{FF2B5EF4-FFF2-40B4-BE49-F238E27FC236}">
                <a16:creationId xmlns:a16="http://schemas.microsoft.com/office/drawing/2014/main" xmlns="" id="{00000000-0008-0000-0000-0000C7000000}"/>
              </a:ext>
            </a:extLst>
          </xdr:cNvPr>
          <xdr:cNvSpPr/>
        </xdr:nvSpPr>
        <xdr:spPr>
          <a:xfrm rot="16200001">
            <a:off x="-200816" y="415108"/>
            <a:ext cx="1085330" cy="245167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 собственности граждан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13</xdr:col>
      <xdr:colOff>231321</xdr:colOff>
      <xdr:row>10</xdr:row>
      <xdr:rowOff>0</xdr:rowOff>
    </xdr:from>
    <xdr:to>
      <xdr:col>13</xdr:col>
      <xdr:colOff>557892</xdr:colOff>
      <xdr:row>11</xdr:row>
      <xdr:rowOff>598714</xdr:rowOff>
    </xdr:to>
    <xdr:grpSp>
      <xdr:nvGrpSpPr>
        <xdr:cNvPr id="200" name="Group 18742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GrpSpPr/>
      </xdr:nvGrpSpPr>
      <xdr:grpSpPr>
        <a:xfrm>
          <a:off x="9299121" y="2705100"/>
          <a:ext cx="326571" cy="932089"/>
          <a:chOff x="0" y="0"/>
          <a:chExt cx="67931" cy="191245"/>
        </a:xfrm>
      </xdr:grpSpPr>
      <xdr:sp macro="" textlink="">
        <xdr:nvSpPr>
          <xdr:cNvPr id="201" name="Rectangle 719">
            <a:extLst>
              <a:ext uri="{FF2B5EF4-FFF2-40B4-BE49-F238E27FC236}">
                <a16:creationId xmlns:a16="http://schemas.microsoft.com/office/drawing/2014/main" xmlns="" id="{00000000-0008-0000-0000-0000C9000000}"/>
              </a:ext>
            </a:extLst>
          </xdr:cNvPr>
          <xdr:cNvSpPr/>
        </xdr:nvSpPr>
        <xdr:spPr>
          <a:xfrm rot="-5399999">
            <a:off x="-82003" y="18893"/>
            <a:ext cx="254356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всего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:</a:t>
            </a:r>
            <a:endParaRPr lang="ru-RU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14</xdr:col>
      <xdr:colOff>196491</xdr:colOff>
      <xdr:row>5</xdr:row>
      <xdr:rowOff>47626</xdr:rowOff>
    </xdr:from>
    <xdr:to>
      <xdr:col>14</xdr:col>
      <xdr:colOff>457201</xdr:colOff>
      <xdr:row>11</xdr:row>
      <xdr:rowOff>1088570</xdr:rowOff>
    </xdr:to>
    <xdr:sp macro="" textlink="">
      <xdr:nvSpPr>
        <xdr:cNvPr id="203" name="Rectangle 12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/>
      </xdr:nvSpPr>
      <xdr:spPr>
        <a:xfrm rot="16200001">
          <a:off x="9550449" y="2390368"/>
          <a:ext cx="2545894" cy="260710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за счет средств Фонда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15</xdr:col>
      <xdr:colOff>28577</xdr:colOff>
      <xdr:row>6</xdr:row>
      <xdr:rowOff>32813</xdr:rowOff>
    </xdr:from>
    <xdr:to>
      <xdr:col>16</xdr:col>
      <xdr:colOff>103415</xdr:colOff>
      <xdr:row>11</xdr:row>
      <xdr:rowOff>972908</xdr:rowOff>
    </xdr:to>
    <xdr:grpSp>
      <xdr:nvGrpSpPr>
        <xdr:cNvPr id="204" name="Group 18781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GrpSpPr/>
      </xdr:nvGrpSpPr>
      <xdr:grpSpPr>
        <a:xfrm>
          <a:off x="11134727" y="1756838"/>
          <a:ext cx="827313" cy="2254545"/>
          <a:chOff x="-20430" y="-266846"/>
          <a:chExt cx="606336" cy="525926"/>
        </a:xfrm>
      </xdr:grpSpPr>
      <xdr:sp macro="" textlink="">
        <xdr:nvSpPr>
          <xdr:cNvPr id="205" name="Rectangle 13">
            <a:extLst>
              <a:ext uri="{FF2B5EF4-FFF2-40B4-BE49-F238E27FC236}">
                <a16:creationId xmlns:a16="http://schemas.microsoft.com/office/drawing/2014/main" xmlns="" id="{00000000-0008-0000-0000-0000CD000000}"/>
              </a:ext>
            </a:extLst>
          </xdr:cNvPr>
          <xdr:cNvSpPr/>
        </xdr:nvSpPr>
        <xdr:spPr>
          <a:xfrm rot="16200001">
            <a:off x="-111128" y="30462"/>
            <a:ext cx="310794" cy="12939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 счет средств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06" name="Rectangle 14">
            <a:extLst>
              <a:ext uri="{FF2B5EF4-FFF2-40B4-BE49-F238E27FC236}">
                <a16:creationId xmlns:a16="http://schemas.microsoft.com/office/drawing/2014/main" xmlns="" id="{00000000-0008-0000-0000-0000CE000000}"/>
              </a:ext>
            </a:extLst>
          </xdr:cNvPr>
          <xdr:cNvSpPr/>
        </xdr:nvSpPr>
        <xdr:spPr>
          <a:xfrm rot="5400000" flipV="1">
            <a:off x="76359" y="97067"/>
            <a:ext cx="149713" cy="174313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бюджета субъекта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07" name="Rectangle 15">
            <a:extLst>
              <a:ext uri="{FF2B5EF4-FFF2-40B4-BE49-F238E27FC236}">
                <a16:creationId xmlns:a16="http://schemas.microsoft.com/office/drawing/2014/main" xmlns="" id="{00000000-0008-0000-0000-0000CF000000}"/>
              </a:ext>
            </a:extLst>
          </xdr:cNvPr>
          <xdr:cNvSpPr/>
        </xdr:nvSpPr>
        <xdr:spPr>
          <a:xfrm rot="16200001">
            <a:off x="79427" y="-83417"/>
            <a:ext cx="520928" cy="154069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Российской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08" name="Rectangle 16">
            <a:extLst>
              <a:ext uri="{FF2B5EF4-FFF2-40B4-BE49-F238E27FC236}">
                <a16:creationId xmlns:a16="http://schemas.microsoft.com/office/drawing/2014/main" xmlns="" id="{00000000-0008-0000-0000-0000D0000000}"/>
              </a:ext>
            </a:extLst>
          </xdr:cNvPr>
          <xdr:cNvSpPr/>
        </xdr:nvSpPr>
        <xdr:spPr>
          <a:xfrm rot="16200001">
            <a:off x="244962" y="-128857"/>
            <a:ext cx="472262" cy="209626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Федерации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16</xdr:col>
      <xdr:colOff>92531</xdr:colOff>
      <xdr:row>5</xdr:row>
      <xdr:rowOff>27213</xdr:rowOff>
    </xdr:from>
    <xdr:to>
      <xdr:col>16</xdr:col>
      <xdr:colOff>356507</xdr:colOff>
      <xdr:row>11</xdr:row>
      <xdr:rowOff>939702</xdr:rowOff>
    </xdr:to>
    <xdr:grpSp>
      <xdr:nvGrpSpPr>
        <xdr:cNvPr id="209" name="Group 18785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GrpSpPr/>
      </xdr:nvGrpSpPr>
      <xdr:grpSpPr>
        <a:xfrm>
          <a:off x="11951156" y="1560738"/>
          <a:ext cx="263976" cy="2417439"/>
          <a:chOff x="52003" y="-305071"/>
          <a:chExt cx="252203" cy="789388"/>
        </a:xfrm>
      </xdr:grpSpPr>
      <xdr:sp macro="" textlink="">
        <xdr:nvSpPr>
          <xdr:cNvPr id="210" name="Rectangle 17">
            <a:extLst>
              <a:ext uri="{FF2B5EF4-FFF2-40B4-BE49-F238E27FC236}">
                <a16:creationId xmlns:a16="http://schemas.microsoft.com/office/drawing/2014/main" xmlns="" id="{00000000-0008-0000-0000-0000D2000000}"/>
              </a:ext>
            </a:extLst>
          </xdr:cNvPr>
          <xdr:cNvSpPr/>
        </xdr:nvSpPr>
        <xdr:spPr>
          <a:xfrm rot="16200001">
            <a:off x="-161124" y="-10514"/>
            <a:ext cx="662855" cy="236602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 счет средств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11" name="Rectangle 18">
            <a:extLst>
              <a:ext uri="{FF2B5EF4-FFF2-40B4-BE49-F238E27FC236}">
                <a16:creationId xmlns:a16="http://schemas.microsoft.com/office/drawing/2014/main" xmlns="" id="{00000000-0008-0000-0000-0000D3000000}"/>
              </a:ext>
            </a:extLst>
          </xdr:cNvPr>
          <xdr:cNvSpPr/>
        </xdr:nvSpPr>
        <xdr:spPr>
          <a:xfrm rot="16200001">
            <a:off x="-135662" y="44449"/>
            <a:ext cx="789388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местного бюджета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17</xdr:col>
      <xdr:colOff>142876</xdr:colOff>
      <xdr:row>5</xdr:row>
      <xdr:rowOff>0</xdr:rowOff>
    </xdr:from>
    <xdr:to>
      <xdr:col>17</xdr:col>
      <xdr:colOff>424989</xdr:colOff>
      <xdr:row>11</xdr:row>
      <xdr:rowOff>1061357</xdr:rowOff>
    </xdr:to>
    <xdr:grpSp>
      <xdr:nvGrpSpPr>
        <xdr:cNvPr id="212" name="Group 18789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GrpSpPr/>
      </xdr:nvGrpSpPr>
      <xdr:grpSpPr>
        <a:xfrm>
          <a:off x="12906376" y="1533525"/>
          <a:ext cx="282113" cy="2566307"/>
          <a:chOff x="1" y="-200768"/>
          <a:chExt cx="282373" cy="809153"/>
        </a:xfrm>
      </xdr:grpSpPr>
      <xdr:sp macro="" textlink="">
        <xdr:nvSpPr>
          <xdr:cNvPr id="213" name="Rectangle 19">
            <a:extLst>
              <a:ext uri="{FF2B5EF4-FFF2-40B4-BE49-F238E27FC236}">
                <a16:creationId xmlns:a16="http://schemas.microsoft.com/office/drawing/2014/main" xmlns="" id="{00000000-0008-0000-0000-0000D5000000}"/>
              </a:ext>
            </a:extLst>
          </xdr:cNvPr>
          <xdr:cNvSpPr/>
        </xdr:nvSpPr>
        <xdr:spPr>
          <a:xfrm rot="16200001">
            <a:off x="-203334" y="244111"/>
            <a:ext cx="549675" cy="143006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 счет средств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14" name="Rectangle 20">
            <a:extLst>
              <a:ext uri="{FF2B5EF4-FFF2-40B4-BE49-F238E27FC236}">
                <a16:creationId xmlns:a16="http://schemas.microsoft.com/office/drawing/2014/main" xmlns="" id="{00000000-0008-0000-0000-0000D6000000}"/>
              </a:ext>
            </a:extLst>
          </xdr:cNvPr>
          <xdr:cNvSpPr/>
        </xdr:nvSpPr>
        <xdr:spPr>
          <a:xfrm rot="16200001">
            <a:off x="-178516" y="215717"/>
            <a:ext cx="65302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собственников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15" name="Rectangle 21">
            <a:extLst>
              <a:ext uri="{FF2B5EF4-FFF2-40B4-BE49-F238E27FC236}">
                <a16:creationId xmlns:a16="http://schemas.microsoft.com/office/drawing/2014/main" xmlns="" id="{00000000-0008-0000-0000-0000D7000000}"/>
              </a:ext>
            </a:extLst>
          </xdr:cNvPr>
          <xdr:cNvSpPr/>
        </xdr:nvSpPr>
        <xdr:spPr>
          <a:xfrm rot="-5399999">
            <a:off x="-167377" y="158635"/>
            <a:ext cx="80915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помещений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 в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МКД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82;&#1072;&#1087;&#1088;&#1077;&#1084;&#1086;&#1085;&#1090;%202014-2041/2017/&#1087;&#1083;&#1072;&#1085;&#1099;%20&#1082;&#1088;%202017/&#1082;&#1086;&#1088;&#1088;&#1077;&#1082;&#1094;&#1080;&#1103;%20&#1082;&#1088;&#1072;&#1090;&#1082;.%20&#1087;&#1083;.%20&#1082;%2015.09.17/&#1082;&#1088;%20&#1087;&#1083;&#1072;&#1085;%20&#1082;%2015.09.17/&#1048;&#1087;&#1072;&#1090;&#1086;&#1074;&#1086;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</sheetNames>
    <sheetDataSet>
      <sheetData sheetId="0" refreshError="1">
        <row r="3">
          <cell r="B3">
            <v>1</v>
          </cell>
          <cell r="C3" t="str">
            <v>г. Ипатово, ул. Гагарина, д. 68</v>
          </cell>
          <cell r="D3">
            <v>1965</v>
          </cell>
          <cell r="F3" t="str">
            <v>Прочие</v>
          </cell>
          <cell r="G3">
            <v>2</v>
          </cell>
          <cell r="H3">
            <v>2</v>
          </cell>
          <cell r="I3">
            <v>657.6</v>
          </cell>
          <cell r="J3">
            <v>609.79999999999995</v>
          </cell>
          <cell r="K3">
            <v>609.79999999999995</v>
          </cell>
          <cell r="L3">
            <v>20</v>
          </cell>
          <cell r="N3">
            <v>0</v>
          </cell>
          <cell r="O3">
            <v>0</v>
          </cell>
          <cell r="P3">
            <v>0</v>
          </cell>
          <cell r="S3">
            <v>43100</v>
          </cell>
        </row>
        <row r="4">
          <cell r="B4">
            <v>2</v>
          </cell>
          <cell r="C4" t="str">
            <v>г. Ипатово, ул. Ленина, д. 108</v>
          </cell>
          <cell r="D4">
            <v>1960</v>
          </cell>
          <cell r="F4" t="str">
            <v>Прочие</v>
          </cell>
          <cell r="G4">
            <v>2</v>
          </cell>
          <cell r="H4">
            <v>2</v>
          </cell>
          <cell r="I4">
            <v>414.5</v>
          </cell>
          <cell r="J4">
            <v>292.5</v>
          </cell>
          <cell r="K4">
            <v>161.1</v>
          </cell>
          <cell r="L4">
            <v>5</v>
          </cell>
          <cell r="N4">
            <v>0</v>
          </cell>
          <cell r="O4">
            <v>0</v>
          </cell>
          <cell r="P4">
            <v>0</v>
          </cell>
          <cell r="S4">
            <v>43100</v>
          </cell>
        </row>
        <row r="5">
          <cell r="B5">
            <v>3</v>
          </cell>
          <cell r="C5" t="str">
            <v>г. Ипатово, ул. Ленинградская, д. 45</v>
          </cell>
          <cell r="D5">
            <v>1966</v>
          </cell>
          <cell r="F5" t="str">
            <v>Прочие</v>
          </cell>
          <cell r="G5">
            <v>2</v>
          </cell>
          <cell r="H5">
            <v>1</v>
          </cell>
          <cell r="I5">
            <v>247.9</v>
          </cell>
          <cell r="J5">
            <v>142.9</v>
          </cell>
          <cell r="K5">
            <v>142.9</v>
          </cell>
          <cell r="L5">
            <v>10</v>
          </cell>
          <cell r="N5">
            <v>0</v>
          </cell>
          <cell r="O5">
            <v>0</v>
          </cell>
          <cell r="P5">
            <v>0</v>
          </cell>
          <cell r="S5">
            <v>43100</v>
          </cell>
        </row>
        <row r="6">
          <cell r="B6">
            <v>4</v>
          </cell>
          <cell r="C6" t="str">
            <v>г. Ипатово, ул. Циолковского, д. 2</v>
          </cell>
          <cell r="D6">
            <v>1966</v>
          </cell>
          <cell r="F6" t="str">
            <v>Прочие</v>
          </cell>
          <cell r="G6">
            <v>2</v>
          </cell>
          <cell r="H6">
            <v>2</v>
          </cell>
          <cell r="I6">
            <v>947.5</v>
          </cell>
          <cell r="J6">
            <v>719.1</v>
          </cell>
          <cell r="K6">
            <v>719.1</v>
          </cell>
          <cell r="L6">
            <v>33</v>
          </cell>
          <cell r="N6">
            <v>0</v>
          </cell>
          <cell r="O6">
            <v>0</v>
          </cell>
          <cell r="P6">
            <v>0</v>
          </cell>
          <cell r="S6">
            <v>43100</v>
          </cell>
        </row>
        <row r="7">
          <cell r="B7">
            <v>5</v>
          </cell>
          <cell r="C7" t="str">
            <v>г. Ипатово, ул. Циолковского, д. 7</v>
          </cell>
          <cell r="D7">
            <v>1964</v>
          </cell>
          <cell r="E7">
            <v>0</v>
          </cell>
          <cell r="F7" t="str">
            <v>Прочие</v>
          </cell>
          <cell r="G7">
            <v>2</v>
          </cell>
          <cell r="H7">
            <v>2</v>
          </cell>
          <cell r="I7">
            <v>979.2</v>
          </cell>
          <cell r="J7">
            <v>629.29999999999995</v>
          </cell>
          <cell r="K7">
            <v>602.29999999999995</v>
          </cell>
          <cell r="L7">
            <v>37</v>
          </cell>
          <cell r="N7">
            <v>0</v>
          </cell>
          <cell r="O7">
            <v>0</v>
          </cell>
          <cell r="P7">
            <v>0</v>
          </cell>
          <cell r="S7">
            <v>43100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3246.7</v>
          </cell>
          <cell r="J8">
            <v>2393.6000000000004</v>
          </cell>
          <cell r="K8">
            <v>2235.1999999999998</v>
          </cell>
          <cell r="L8">
            <v>105</v>
          </cell>
          <cell r="R8">
            <v>0</v>
          </cell>
          <cell r="S8">
            <v>0</v>
          </cell>
        </row>
        <row r="11">
          <cell r="D11">
            <v>1965</v>
          </cell>
          <cell r="F11" t="str">
            <v>Прочие</v>
          </cell>
          <cell r="G11">
            <v>2</v>
          </cell>
          <cell r="H11">
            <v>2</v>
          </cell>
          <cell r="I11">
            <v>621.70000000000005</v>
          </cell>
          <cell r="J11">
            <v>380.8</v>
          </cell>
          <cell r="K11">
            <v>380.8</v>
          </cell>
          <cell r="L11">
            <v>19</v>
          </cell>
          <cell r="N11">
            <v>0</v>
          </cell>
          <cell r="O11">
            <v>0</v>
          </cell>
          <cell r="P11">
            <v>0</v>
          </cell>
          <cell r="S11">
            <v>43465</v>
          </cell>
        </row>
        <row r="12">
          <cell r="D12">
            <v>1965</v>
          </cell>
          <cell r="F12" t="str">
            <v>Прочие</v>
          </cell>
          <cell r="G12">
            <v>2</v>
          </cell>
          <cell r="H12">
            <v>2</v>
          </cell>
          <cell r="I12">
            <v>604</v>
          </cell>
          <cell r="J12">
            <v>371</v>
          </cell>
          <cell r="K12">
            <v>371</v>
          </cell>
          <cell r="L12">
            <v>20</v>
          </cell>
          <cell r="N12">
            <v>0</v>
          </cell>
          <cell r="O12">
            <v>0</v>
          </cell>
          <cell r="P12">
            <v>0</v>
          </cell>
          <cell r="S12">
            <v>43465</v>
          </cell>
        </row>
        <row r="13">
          <cell r="F13">
            <v>0</v>
          </cell>
          <cell r="G13">
            <v>0</v>
          </cell>
          <cell r="H13">
            <v>0</v>
          </cell>
          <cell r="R13">
            <v>0</v>
          </cell>
          <cell r="S13">
            <v>0</v>
          </cell>
        </row>
        <row r="16">
          <cell r="B16">
            <v>1</v>
          </cell>
          <cell r="C16" t="str">
            <v>г. Ипатово, ул. Гагарина, д. 62</v>
          </cell>
          <cell r="D16">
            <v>1962</v>
          </cell>
          <cell r="F16" t="str">
            <v>Прочие</v>
          </cell>
          <cell r="G16">
            <v>2</v>
          </cell>
          <cell r="H16">
            <v>2</v>
          </cell>
          <cell r="I16">
            <v>616</v>
          </cell>
          <cell r="J16">
            <v>376.1</v>
          </cell>
          <cell r="K16">
            <v>376.1</v>
          </cell>
          <cell r="L16">
            <v>23</v>
          </cell>
          <cell r="N16">
            <v>0</v>
          </cell>
          <cell r="O16">
            <v>0</v>
          </cell>
          <cell r="P16">
            <v>0</v>
          </cell>
          <cell r="S16">
            <v>43830</v>
          </cell>
        </row>
        <row r="17">
          <cell r="B17">
            <v>2</v>
          </cell>
          <cell r="C17" t="str">
            <v>г. Ипатово, ул. Гагарина, д. 64</v>
          </cell>
          <cell r="D17">
            <v>1969</v>
          </cell>
          <cell r="F17" t="str">
            <v>Прочие</v>
          </cell>
          <cell r="G17">
            <v>2</v>
          </cell>
          <cell r="H17">
            <v>2</v>
          </cell>
          <cell r="I17">
            <v>595</v>
          </cell>
          <cell r="J17">
            <v>359.1</v>
          </cell>
          <cell r="K17">
            <v>359.1</v>
          </cell>
          <cell r="L17">
            <v>20</v>
          </cell>
          <cell r="N17">
            <v>0</v>
          </cell>
          <cell r="O17">
            <v>0</v>
          </cell>
          <cell r="P17">
            <v>0</v>
          </cell>
          <cell r="S17">
            <v>43830</v>
          </cell>
        </row>
        <row r="18">
          <cell r="B18">
            <v>3</v>
          </cell>
          <cell r="C18" t="str">
            <v>г. Ипатово, ул. Гагарина, д. 66</v>
          </cell>
          <cell r="D18">
            <v>1972</v>
          </cell>
          <cell r="F18" t="str">
            <v>Прочие</v>
          </cell>
          <cell r="G18">
            <v>2</v>
          </cell>
          <cell r="H18">
            <v>2</v>
          </cell>
          <cell r="I18">
            <v>977.1</v>
          </cell>
          <cell r="J18">
            <v>630.5</v>
          </cell>
          <cell r="K18">
            <v>630.5</v>
          </cell>
          <cell r="L18">
            <v>25</v>
          </cell>
          <cell r="N18">
            <v>0</v>
          </cell>
          <cell r="O18">
            <v>0</v>
          </cell>
          <cell r="P18">
            <v>0</v>
          </cell>
          <cell r="S18">
            <v>43830</v>
          </cell>
        </row>
        <row r="19">
          <cell r="B19">
            <v>4</v>
          </cell>
          <cell r="C19" t="str">
            <v>г. Ипатово, ул. Гагарина, д. 68</v>
          </cell>
          <cell r="D19">
            <v>1965</v>
          </cell>
          <cell r="F19" t="str">
            <v>Прочие</v>
          </cell>
          <cell r="G19">
            <v>2</v>
          </cell>
          <cell r="H19">
            <v>2</v>
          </cell>
          <cell r="I19">
            <v>657.6</v>
          </cell>
          <cell r="J19">
            <v>609.79999999999995</v>
          </cell>
          <cell r="K19">
            <v>609.79999999999995</v>
          </cell>
          <cell r="L19">
            <v>20</v>
          </cell>
          <cell r="N19">
            <v>0</v>
          </cell>
          <cell r="O19">
            <v>0</v>
          </cell>
          <cell r="P19">
            <v>0</v>
          </cell>
          <cell r="S19">
            <v>43830</v>
          </cell>
        </row>
        <row r="20">
          <cell r="B20">
            <v>5</v>
          </cell>
          <cell r="C20" t="str">
            <v>г. Ипатово, ул. Гагарина, д. 70</v>
          </cell>
          <cell r="D20">
            <v>1965</v>
          </cell>
          <cell r="F20" t="str">
            <v>Прочие</v>
          </cell>
          <cell r="G20">
            <v>2</v>
          </cell>
          <cell r="H20">
            <v>2</v>
          </cell>
          <cell r="I20">
            <v>373</v>
          </cell>
          <cell r="J20">
            <v>326.2</v>
          </cell>
          <cell r="K20">
            <v>323.2</v>
          </cell>
          <cell r="L20">
            <v>12</v>
          </cell>
          <cell r="N20">
            <v>0</v>
          </cell>
          <cell r="O20">
            <v>0</v>
          </cell>
          <cell r="P20">
            <v>0</v>
          </cell>
          <cell r="S20">
            <v>43830</v>
          </cell>
        </row>
        <row r="21">
          <cell r="B21">
            <v>6</v>
          </cell>
          <cell r="C21" t="str">
            <v>г. Ипатово, ул. Заречная, д. 27</v>
          </cell>
          <cell r="D21">
            <v>1969</v>
          </cell>
          <cell r="F21" t="str">
            <v>Прочие</v>
          </cell>
          <cell r="G21">
            <v>2</v>
          </cell>
          <cell r="H21">
            <v>1</v>
          </cell>
          <cell r="I21">
            <v>523.29999999999995</v>
          </cell>
          <cell r="J21">
            <v>276.10000000000002</v>
          </cell>
          <cell r="K21">
            <v>276.10000000000002</v>
          </cell>
          <cell r="L21">
            <v>13</v>
          </cell>
          <cell r="N21">
            <v>0</v>
          </cell>
          <cell r="O21">
            <v>0</v>
          </cell>
          <cell r="P21">
            <v>0</v>
          </cell>
          <cell r="S21">
            <v>43830</v>
          </cell>
        </row>
        <row r="24">
          <cell r="B24">
            <v>9</v>
          </cell>
          <cell r="C24" t="str">
            <v>г. Ипатово, ул. Ленинградская, д. 5</v>
          </cell>
          <cell r="D24">
            <v>1971</v>
          </cell>
          <cell r="F24" t="str">
            <v>Прочие</v>
          </cell>
          <cell r="G24">
            <v>2</v>
          </cell>
          <cell r="H24">
            <v>2</v>
          </cell>
          <cell r="I24">
            <v>771.3</v>
          </cell>
          <cell r="J24">
            <v>714.1</v>
          </cell>
          <cell r="K24">
            <v>714.1</v>
          </cell>
          <cell r="L24">
            <v>25</v>
          </cell>
          <cell r="N24">
            <v>0</v>
          </cell>
          <cell r="O24">
            <v>0</v>
          </cell>
          <cell r="P24">
            <v>0</v>
          </cell>
          <cell r="S24">
            <v>43830</v>
          </cell>
        </row>
        <row r="25">
          <cell r="B25">
            <v>10</v>
          </cell>
          <cell r="C25" t="str">
            <v>г. Ипатово, ул. Ленинградская, д. 7</v>
          </cell>
          <cell r="D25">
            <v>1965</v>
          </cell>
          <cell r="F25" t="str">
            <v>Прочие</v>
          </cell>
          <cell r="G25">
            <v>2</v>
          </cell>
          <cell r="H25">
            <v>2</v>
          </cell>
          <cell r="I25">
            <v>635.29999999999995</v>
          </cell>
          <cell r="J25">
            <v>397.8</v>
          </cell>
          <cell r="K25">
            <v>397.8</v>
          </cell>
          <cell r="L25">
            <v>18</v>
          </cell>
          <cell r="N25">
            <v>0</v>
          </cell>
          <cell r="O25">
            <v>0</v>
          </cell>
          <cell r="P25">
            <v>0</v>
          </cell>
          <cell r="S25">
            <v>43830</v>
          </cell>
        </row>
        <row r="26">
          <cell r="B26">
            <v>11</v>
          </cell>
          <cell r="C26" t="str">
            <v>г. Ипатово, ул. Ленинградская, д. 9</v>
          </cell>
          <cell r="D26">
            <v>1965</v>
          </cell>
          <cell r="F26" t="str">
            <v>Прочие</v>
          </cell>
          <cell r="G26">
            <v>2</v>
          </cell>
          <cell r="H26">
            <v>2</v>
          </cell>
          <cell r="I26">
            <v>457.7</v>
          </cell>
          <cell r="J26">
            <v>403.4</v>
          </cell>
          <cell r="K26">
            <v>403.4</v>
          </cell>
          <cell r="L26">
            <v>20</v>
          </cell>
          <cell r="N26">
            <v>0</v>
          </cell>
          <cell r="O26">
            <v>0</v>
          </cell>
          <cell r="P26">
            <v>0</v>
          </cell>
          <cell r="S26">
            <v>43830</v>
          </cell>
        </row>
        <row r="27">
          <cell r="B27">
            <v>12</v>
          </cell>
          <cell r="C27" t="str">
            <v>г. Ипатово, ул. Ленинградская, д. 43</v>
          </cell>
          <cell r="D27">
            <v>1961</v>
          </cell>
          <cell r="F27" t="str">
            <v>Кирпичные, каменные</v>
          </cell>
          <cell r="G27">
            <v>2</v>
          </cell>
          <cell r="H27">
            <v>1</v>
          </cell>
          <cell r="I27">
            <v>321.7</v>
          </cell>
          <cell r="J27">
            <v>208</v>
          </cell>
          <cell r="K27">
            <v>163.4</v>
          </cell>
          <cell r="L27">
            <v>6</v>
          </cell>
          <cell r="N27">
            <v>0</v>
          </cell>
          <cell r="O27">
            <v>0</v>
          </cell>
          <cell r="P27">
            <v>0</v>
          </cell>
          <cell r="S27">
            <v>43830</v>
          </cell>
        </row>
        <row r="28">
          <cell r="B28">
            <v>13</v>
          </cell>
          <cell r="C28" t="str">
            <v>г. Ипатово, ул. Ленинградская, д. 45</v>
          </cell>
          <cell r="D28">
            <v>1966</v>
          </cell>
          <cell r="F28" t="str">
            <v>Прочие</v>
          </cell>
          <cell r="G28">
            <v>2</v>
          </cell>
          <cell r="H28">
            <v>1</v>
          </cell>
          <cell r="I28">
            <v>247.9</v>
          </cell>
          <cell r="J28">
            <v>142.9</v>
          </cell>
          <cell r="K28">
            <v>142.9</v>
          </cell>
          <cell r="L28">
            <v>10</v>
          </cell>
          <cell r="N28">
            <v>0</v>
          </cell>
          <cell r="O28">
            <v>0</v>
          </cell>
          <cell r="P28">
            <v>0</v>
          </cell>
          <cell r="S28">
            <v>43830</v>
          </cell>
        </row>
        <row r="29">
          <cell r="B29">
            <v>14</v>
          </cell>
          <cell r="C29" t="str">
            <v>г. Ипатово, ул. Ленинградская, д. 61</v>
          </cell>
          <cell r="D29">
            <v>1964</v>
          </cell>
          <cell r="F29" t="str">
            <v>Прочие</v>
          </cell>
          <cell r="G29">
            <v>2</v>
          </cell>
          <cell r="H29">
            <v>2</v>
          </cell>
          <cell r="I29">
            <v>249</v>
          </cell>
          <cell r="J29">
            <v>209</v>
          </cell>
          <cell r="K29">
            <v>209</v>
          </cell>
          <cell r="L29">
            <v>4</v>
          </cell>
          <cell r="N29">
            <v>0</v>
          </cell>
          <cell r="O29">
            <v>0</v>
          </cell>
          <cell r="P29">
            <v>0</v>
          </cell>
          <cell r="S29">
            <v>43830</v>
          </cell>
        </row>
        <row r="30">
          <cell r="B30">
            <v>15</v>
          </cell>
          <cell r="C30" t="str">
            <v>г. Ипатово, ул. Первомайская, д. 48</v>
          </cell>
          <cell r="D30">
            <v>1965</v>
          </cell>
          <cell r="F30" t="str">
            <v>Прочие</v>
          </cell>
          <cell r="G30">
            <v>2</v>
          </cell>
          <cell r="H30">
            <v>2</v>
          </cell>
          <cell r="I30">
            <v>621.70000000000005</v>
          </cell>
          <cell r="J30">
            <v>380.8</v>
          </cell>
          <cell r="K30">
            <v>380.8</v>
          </cell>
          <cell r="L30">
            <v>19</v>
          </cell>
          <cell r="N30">
            <v>0</v>
          </cell>
          <cell r="O30">
            <v>0</v>
          </cell>
          <cell r="P30">
            <v>0</v>
          </cell>
          <cell r="S30">
            <v>43830</v>
          </cell>
        </row>
        <row r="31">
          <cell r="B31">
            <v>16</v>
          </cell>
          <cell r="C31" t="str">
            <v>г. Ипатово, ул. Орджоникидзе, д. 62</v>
          </cell>
          <cell r="D31">
            <v>1968</v>
          </cell>
          <cell r="F31" t="str">
            <v>Прочие</v>
          </cell>
          <cell r="G31">
            <v>2</v>
          </cell>
          <cell r="H31">
            <v>2</v>
          </cell>
          <cell r="I31">
            <v>1115.9000000000001</v>
          </cell>
          <cell r="J31">
            <v>679.6</v>
          </cell>
          <cell r="K31">
            <v>679.6</v>
          </cell>
          <cell r="L31">
            <v>31</v>
          </cell>
          <cell r="N31">
            <v>0</v>
          </cell>
          <cell r="O31">
            <v>0</v>
          </cell>
          <cell r="P31">
            <v>0</v>
          </cell>
          <cell r="S31">
            <v>43830</v>
          </cell>
        </row>
        <row r="32">
          <cell r="B32">
            <v>17</v>
          </cell>
          <cell r="C32" t="str">
            <v>г. Ипатово, ул. Свердлова, д. 35</v>
          </cell>
          <cell r="D32">
            <v>1965</v>
          </cell>
          <cell r="F32" t="str">
            <v>Прочие</v>
          </cell>
          <cell r="G32">
            <v>2</v>
          </cell>
          <cell r="H32">
            <v>2</v>
          </cell>
          <cell r="I32">
            <v>617</v>
          </cell>
          <cell r="J32">
            <v>381</v>
          </cell>
          <cell r="K32">
            <v>381</v>
          </cell>
          <cell r="L32">
            <v>14</v>
          </cell>
          <cell r="N32">
            <v>0</v>
          </cell>
          <cell r="O32">
            <v>0</v>
          </cell>
          <cell r="P32">
            <v>0</v>
          </cell>
          <cell r="S32">
            <v>43830</v>
          </cell>
        </row>
        <row r="33">
          <cell r="B33">
            <v>18</v>
          </cell>
          <cell r="C33" t="str">
            <v>г. Ипатово, ул. Свердлова, д. 43</v>
          </cell>
          <cell r="D33">
            <v>1970</v>
          </cell>
          <cell r="F33" t="str">
            <v>Прочие</v>
          </cell>
          <cell r="G33">
            <v>2</v>
          </cell>
          <cell r="H33">
            <v>2</v>
          </cell>
          <cell r="I33">
            <v>331.8</v>
          </cell>
          <cell r="J33">
            <v>202.1</v>
          </cell>
          <cell r="K33">
            <v>202.1</v>
          </cell>
          <cell r="L33">
            <v>8</v>
          </cell>
          <cell r="N33">
            <v>0</v>
          </cell>
          <cell r="O33">
            <v>0</v>
          </cell>
          <cell r="P33">
            <v>0</v>
          </cell>
          <cell r="S33">
            <v>43830</v>
          </cell>
        </row>
        <row r="34">
          <cell r="B34">
            <v>19</v>
          </cell>
          <cell r="C34" t="str">
            <v>г. Ипатово, ул. Свердлова, д. 45</v>
          </cell>
          <cell r="D34">
            <v>1968</v>
          </cell>
          <cell r="F34" t="str">
            <v>Прочие</v>
          </cell>
          <cell r="G34">
            <v>2</v>
          </cell>
          <cell r="H34">
            <v>2</v>
          </cell>
          <cell r="I34">
            <v>564.5</v>
          </cell>
          <cell r="J34">
            <v>342.3</v>
          </cell>
          <cell r="K34">
            <v>342.3</v>
          </cell>
          <cell r="L34">
            <v>19</v>
          </cell>
          <cell r="N34">
            <v>0</v>
          </cell>
          <cell r="O34">
            <v>0</v>
          </cell>
          <cell r="P34">
            <v>0</v>
          </cell>
          <cell r="S34">
            <v>43830</v>
          </cell>
        </row>
        <row r="35">
          <cell r="B35">
            <v>20</v>
          </cell>
          <cell r="C35" t="str">
            <v>г. Ипатово, ул. Степная, д. 19</v>
          </cell>
          <cell r="D35">
            <v>1955</v>
          </cell>
          <cell r="F35" t="str">
            <v>Кирпичные, каменные</v>
          </cell>
          <cell r="G35">
            <v>2</v>
          </cell>
          <cell r="H35">
            <v>2</v>
          </cell>
          <cell r="I35">
            <v>387.8</v>
          </cell>
          <cell r="J35">
            <v>354.1</v>
          </cell>
          <cell r="K35">
            <v>354.1</v>
          </cell>
          <cell r="L35">
            <v>18</v>
          </cell>
          <cell r="N35">
            <v>0</v>
          </cell>
          <cell r="O35">
            <v>0</v>
          </cell>
          <cell r="P35">
            <v>0</v>
          </cell>
          <cell r="S35">
            <v>43830</v>
          </cell>
        </row>
        <row r="36">
          <cell r="C36" t="str">
            <v>г. Ипатово, ул. Циолковского, д. 11</v>
          </cell>
          <cell r="D36">
            <v>1970</v>
          </cell>
          <cell r="F36" t="str">
            <v>Прочие</v>
          </cell>
          <cell r="G36">
            <v>2</v>
          </cell>
          <cell r="H36">
            <v>2</v>
          </cell>
          <cell r="I36">
            <v>1136.7</v>
          </cell>
          <cell r="J36">
            <v>728.3</v>
          </cell>
          <cell r="K36">
            <v>728.3</v>
          </cell>
          <cell r="L36">
            <v>24</v>
          </cell>
          <cell r="N36">
            <v>0</v>
          </cell>
          <cell r="O36">
            <v>0</v>
          </cell>
          <cell r="P36">
            <v>0</v>
          </cell>
          <cell r="S36">
            <v>43830</v>
          </cell>
        </row>
        <row r="37">
          <cell r="C37" t="str">
            <v>г. Ипатово, ул. Циолковского, д. 14</v>
          </cell>
          <cell r="D37">
            <v>1970</v>
          </cell>
          <cell r="F37" t="str">
            <v>Прочие</v>
          </cell>
          <cell r="G37">
            <v>2</v>
          </cell>
          <cell r="H37">
            <v>3</v>
          </cell>
          <cell r="I37">
            <v>1061.0999999999999</v>
          </cell>
          <cell r="J37">
            <v>987.9</v>
          </cell>
          <cell r="K37">
            <v>987.9</v>
          </cell>
          <cell r="L37">
            <v>44</v>
          </cell>
          <cell r="N37">
            <v>0</v>
          </cell>
          <cell r="O37">
            <v>0</v>
          </cell>
          <cell r="P37">
            <v>0</v>
          </cell>
          <cell r="S37">
            <v>43830</v>
          </cell>
        </row>
        <row r="38">
          <cell r="C38" t="str">
            <v>г. Ипатово, ул. Циолковского, д. 16</v>
          </cell>
          <cell r="D38">
            <v>1972</v>
          </cell>
          <cell r="F38" t="str">
            <v>Прочие</v>
          </cell>
          <cell r="G38">
            <v>3</v>
          </cell>
          <cell r="H38">
            <v>2</v>
          </cell>
          <cell r="I38">
            <v>1314.4</v>
          </cell>
          <cell r="J38">
            <v>939</v>
          </cell>
          <cell r="K38">
            <v>939</v>
          </cell>
          <cell r="L38">
            <v>47</v>
          </cell>
          <cell r="N38">
            <v>0</v>
          </cell>
          <cell r="O38">
            <v>0</v>
          </cell>
          <cell r="P38">
            <v>0</v>
          </cell>
          <cell r="S38">
            <v>43830</v>
          </cell>
        </row>
        <row r="39">
          <cell r="B39">
            <v>24</v>
          </cell>
          <cell r="C39" t="str">
            <v>г. Ипатово, ул. Циолковского, д. 2</v>
          </cell>
          <cell r="D39">
            <v>1966</v>
          </cell>
          <cell r="F39" t="str">
            <v>Прочие</v>
          </cell>
          <cell r="G39">
            <v>2</v>
          </cell>
          <cell r="H39">
            <v>2</v>
          </cell>
          <cell r="I39">
            <v>947.5</v>
          </cell>
          <cell r="J39">
            <v>719.1</v>
          </cell>
          <cell r="K39">
            <v>719.1</v>
          </cell>
          <cell r="L39">
            <v>33</v>
          </cell>
          <cell r="N39">
            <v>0</v>
          </cell>
          <cell r="O39">
            <v>0</v>
          </cell>
          <cell r="P39">
            <v>0</v>
          </cell>
          <cell r="S39">
            <v>43830</v>
          </cell>
        </row>
        <row r="40">
          <cell r="C40" t="str">
            <v>г. Ипатово, ул. Циолковского, д. 7</v>
          </cell>
          <cell r="D40">
            <v>1964</v>
          </cell>
          <cell r="F40" t="str">
            <v>Прочие</v>
          </cell>
          <cell r="G40">
            <v>2</v>
          </cell>
          <cell r="H40">
            <v>2</v>
          </cell>
          <cell r="I40">
            <v>979.2</v>
          </cell>
          <cell r="J40">
            <v>629.29999999999995</v>
          </cell>
          <cell r="K40">
            <v>602.29999999999995</v>
          </cell>
          <cell r="L40">
            <v>37</v>
          </cell>
          <cell r="N40">
            <v>0</v>
          </cell>
          <cell r="O40">
            <v>0</v>
          </cell>
          <cell r="P40">
            <v>0</v>
          </cell>
          <cell r="S40">
            <v>43830</v>
          </cell>
        </row>
        <row r="41">
          <cell r="C41" t="str">
            <v>г. Ипатово, ул. Циолковского, д. 3</v>
          </cell>
          <cell r="D41">
            <v>1964</v>
          </cell>
          <cell r="F41" t="str">
            <v>Прочие</v>
          </cell>
          <cell r="G41">
            <v>2</v>
          </cell>
          <cell r="H41">
            <v>2</v>
          </cell>
          <cell r="I41">
            <v>680.9</v>
          </cell>
          <cell r="J41">
            <v>632.6</v>
          </cell>
          <cell r="K41">
            <v>632.6</v>
          </cell>
          <cell r="L41">
            <v>32</v>
          </cell>
          <cell r="N41">
            <v>0</v>
          </cell>
          <cell r="O41">
            <v>0</v>
          </cell>
          <cell r="P41">
            <v>0</v>
          </cell>
          <cell r="S41">
            <v>43830</v>
          </cell>
        </row>
        <row r="42">
          <cell r="C42" t="str">
            <v>г. Ипатово, ул. Циолковского, д. 5</v>
          </cell>
          <cell r="D42">
            <v>1967</v>
          </cell>
          <cell r="F42" t="str">
            <v>Прочие</v>
          </cell>
          <cell r="G42">
            <v>2</v>
          </cell>
          <cell r="H42">
            <v>2</v>
          </cell>
          <cell r="I42">
            <v>1139.0999999999999</v>
          </cell>
          <cell r="J42">
            <v>717.5</v>
          </cell>
          <cell r="K42">
            <v>717.5</v>
          </cell>
          <cell r="L42">
            <v>21</v>
          </cell>
          <cell r="N42">
            <v>0</v>
          </cell>
          <cell r="O42">
            <v>0</v>
          </cell>
          <cell r="P42">
            <v>0</v>
          </cell>
          <cell r="S42">
            <v>43830</v>
          </cell>
        </row>
        <row r="43">
          <cell r="B43">
            <v>28</v>
          </cell>
          <cell r="C43" t="str">
            <v>г. Ипатово, ул. Циолковского, д. 6</v>
          </cell>
          <cell r="D43">
            <v>1968</v>
          </cell>
          <cell r="F43" t="str">
            <v>Прочие</v>
          </cell>
          <cell r="G43">
            <v>2</v>
          </cell>
          <cell r="H43">
            <v>2</v>
          </cell>
          <cell r="I43">
            <v>1138.8</v>
          </cell>
          <cell r="J43">
            <v>731.5</v>
          </cell>
          <cell r="K43">
            <v>731.5</v>
          </cell>
          <cell r="L43">
            <v>21</v>
          </cell>
          <cell r="N43">
            <v>0</v>
          </cell>
          <cell r="O43">
            <v>0</v>
          </cell>
          <cell r="P43">
            <v>0</v>
          </cell>
          <cell r="S43">
            <v>43830</v>
          </cell>
        </row>
        <row r="44">
          <cell r="C44" t="str">
            <v>г. Ипатово, ул. Циолковского, д. 8</v>
          </cell>
          <cell r="D44">
            <v>1970</v>
          </cell>
          <cell r="F44" t="str">
            <v>Прочие</v>
          </cell>
          <cell r="G44">
            <v>2</v>
          </cell>
          <cell r="H44">
            <v>2</v>
          </cell>
          <cell r="I44">
            <v>1100.0999999999999</v>
          </cell>
          <cell r="J44">
            <v>700.7</v>
          </cell>
          <cell r="K44">
            <v>700.7</v>
          </cell>
          <cell r="L44">
            <v>29</v>
          </cell>
          <cell r="N44">
            <v>0</v>
          </cell>
          <cell r="O44">
            <v>0</v>
          </cell>
          <cell r="P44">
            <v>0</v>
          </cell>
          <cell r="S44">
            <v>43830</v>
          </cell>
        </row>
        <row r="45">
          <cell r="C45" t="str">
            <v>г. Ипатово, ул. Циолковского, д. 9</v>
          </cell>
          <cell r="D45">
            <v>1967</v>
          </cell>
          <cell r="F45" t="str">
            <v>Прочие</v>
          </cell>
          <cell r="G45">
            <v>2</v>
          </cell>
          <cell r="H45">
            <v>2</v>
          </cell>
          <cell r="I45">
            <v>982.5</v>
          </cell>
          <cell r="J45">
            <v>625.6</v>
          </cell>
          <cell r="K45">
            <v>625.6</v>
          </cell>
          <cell r="L45">
            <v>29</v>
          </cell>
          <cell r="N45">
            <v>0</v>
          </cell>
          <cell r="O45">
            <v>0</v>
          </cell>
          <cell r="P45">
            <v>0</v>
          </cell>
        </row>
        <row r="46">
          <cell r="F46">
            <v>0</v>
          </cell>
          <cell r="G46">
            <v>0</v>
          </cell>
          <cell r="H46">
            <v>0</v>
          </cell>
          <cell r="R46">
            <v>0</v>
          </cell>
          <cell r="S4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6"/>
  <sheetViews>
    <sheetView tabSelected="1" zoomScaleNormal="100" workbookViewId="0">
      <selection activeCell="G2" sqref="G2"/>
    </sheetView>
  </sheetViews>
  <sheetFormatPr defaultRowHeight="15"/>
  <cols>
    <col min="1" max="1" width="4.5703125" customWidth="1"/>
    <col min="2" max="2" width="5.28515625" hidden="1" customWidth="1"/>
    <col min="3" max="3" width="29.140625" customWidth="1"/>
    <col min="4" max="4" width="13.28515625" customWidth="1"/>
    <col min="8" max="9" width="9.28515625" bestFit="1" customWidth="1"/>
    <col min="10" max="10" width="10.42578125" bestFit="1" customWidth="1"/>
    <col min="11" max="12" width="9.28515625" bestFit="1" customWidth="1"/>
    <col min="13" max="13" width="14" customWidth="1"/>
    <col min="14" max="14" width="21.42578125" customWidth="1"/>
    <col min="16" max="16" width="11.28515625" customWidth="1"/>
    <col min="17" max="17" width="13.5703125" customWidth="1"/>
    <col min="18" max="18" width="14.42578125" customWidth="1"/>
    <col min="19" max="19" width="11.7109375" bestFit="1" customWidth="1"/>
  </cols>
  <sheetData>
    <row r="1" spans="1:20" ht="18.75">
      <c r="Q1" s="145" t="s">
        <v>33</v>
      </c>
      <c r="R1" s="145"/>
      <c r="S1" s="145"/>
      <c r="T1" s="145"/>
    </row>
    <row r="2" spans="1:20" ht="53.25" customHeight="1">
      <c r="Q2" s="146" t="s">
        <v>17</v>
      </c>
      <c r="R2" s="146"/>
      <c r="S2" s="146"/>
      <c r="T2" s="146"/>
    </row>
    <row r="3" spans="1:20" ht="18.75">
      <c r="Q3" s="145" t="s">
        <v>35</v>
      </c>
      <c r="R3" s="145"/>
      <c r="S3" s="145"/>
      <c r="T3" s="145"/>
    </row>
    <row r="6" spans="1:20">
      <c r="A6" s="144" t="s">
        <v>34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</row>
    <row r="7" spans="1:20">
      <c r="A7" s="1"/>
    </row>
    <row r="8" spans="1:20" ht="15.75">
      <c r="A8" s="2" t="s">
        <v>0</v>
      </c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</row>
    <row r="9" spans="1:20" ht="16.5" thickBot="1">
      <c r="A9" s="3"/>
      <c r="C9" s="13"/>
      <c r="D9" s="13"/>
      <c r="E9" s="13"/>
      <c r="F9" s="13"/>
      <c r="G9" s="13"/>
      <c r="H9" s="13"/>
      <c r="I9" s="13"/>
      <c r="J9" s="15"/>
      <c r="K9" s="14"/>
      <c r="L9" s="14"/>
      <c r="M9" s="14"/>
      <c r="N9" s="14"/>
      <c r="O9" s="14"/>
      <c r="P9" s="14"/>
      <c r="Q9" s="14"/>
      <c r="R9" s="14"/>
      <c r="S9" t="s">
        <v>0</v>
      </c>
    </row>
    <row r="10" spans="1:20" ht="30" customHeight="1" thickBot="1">
      <c r="A10" s="98" t="s">
        <v>1</v>
      </c>
      <c r="B10" s="99"/>
      <c r="C10" s="104" t="s">
        <v>2</v>
      </c>
      <c r="D10" s="112" t="s">
        <v>15</v>
      </c>
      <c r="E10" s="107" t="s">
        <v>3</v>
      </c>
      <c r="F10" s="108"/>
      <c r="G10" s="109"/>
      <c r="H10" s="109"/>
      <c r="I10" s="95"/>
      <c r="J10" s="109"/>
      <c r="K10" s="107" t="s">
        <v>4</v>
      </c>
      <c r="L10" s="108"/>
      <c r="M10" s="109"/>
      <c r="N10" s="122" t="s">
        <v>13</v>
      </c>
      <c r="O10" s="123"/>
      <c r="P10" s="123"/>
      <c r="Q10" s="123"/>
      <c r="R10" s="124"/>
      <c r="S10" s="109"/>
      <c r="T10" s="109"/>
    </row>
    <row r="11" spans="1:20" ht="26.25" customHeight="1" thickBot="1">
      <c r="A11" s="100"/>
      <c r="B11" s="101"/>
      <c r="C11" s="105"/>
      <c r="D11" s="113"/>
      <c r="E11" s="109"/>
      <c r="F11" s="109"/>
      <c r="G11" s="110"/>
      <c r="H11" s="110"/>
      <c r="I11" s="96"/>
      <c r="J11" s="110"/>
      <c r="K11" s="109"/>
      <c r="L11" s="109"/>
      <c r="M11" s="110"/>
      <c r="N11" s="109"/>
      <c r="O11" s="122" t="s">
        <v>14</v>
      </c>
      <c r="P11" s="123"/>
      <c r="Q11" s="123"/>
      <c r="R11" s="124"/>
      <c r="S11" s="110"/>
      <c r="T11" s="110"/>
    </row>
    <row r="12" spans="1:20" ht="86.25" customHeight="1" thickBot="1">
      <c r="A12" s="100"/>
      <c r="B12" s="101"/>
      <c r="C12" s="105"/>
      <c r="D12" s="113"/>
      <c r="E12" s="110"/>
      <c r="F12" s="110"/>
      <c r="G12" s="110"/>
      <c r="H12" s="110"/>
      <c r="I12" s="96"/>
      <c r="J12" s="111"/>
      <c r="K12" s="111"/>
      <c r="L12" s="111"/>
      <c r="M12" s="111"/>
      <c r="N12" s="111"/>
      <c r="O12" s="8"/>
      <c r="P12" s="9"/>
      <c r="Q12" s="8"/>
      <c r="R12" s="8"/>
      <c r="S12" s="111"/>
      <c r="T12" s="110"/>
    </row>
    <row r="13" spans="1:20" ht="13.5" customHeight="1" thickBot="1">
      <c r="A13" s="102"/>
      <c r="B13" s="103"/>
      <c r="C13" s="106"/>
      <c r="D13" s="114"/>
      <c r="E13" s="111"/>
      <c r="F13" s="111"/>
      <c r="G13" s="111"/>
      <c r="H13" s="111"/>
      <c r="I13" s="97"/>
      <c r="J13" s="8" t="s">
        <v>5</v>
      </c>
      <c r="K13" s="8" t="s">
        <v>5</v>
      </c>
      <c r="L13" s="8" t="s">
        <v>5</v>
      </c>
      <c r="M13" s="8" t="s">
        <v>6</v>
      </c>
      <c r="N13" s="8" t="s">
        <v>7</v>
      </c>
      <c r="O13" s="8" t="s">
        <v>7</v>
      </c>
      <c r="P13" s="8" t="s">
        <v>7</v>
      </c>
      <c r="Q13" s="8" t="s">
        <v>7</v>
      </c>
      <c r="R13" s="8" t="s">
        <v>7</v>
      </c>
      <c r="S13" s="8" t="s">
        <v>8</v>
      </c>
      <c r="T13" s="111"/>
    </row>
    <row r="14" spans="1:20" ht="10.5" customHeight="1" thickBot="1">
      <c r="A14" s="93">
        <v>1</v>
      </c>
      <c r="B14" s="94"/>
      <c r="C14" s="6">
        <v>2</v>
      </c>
      <c r="D14" s="6">
        <v>3</v>
      </c>
      <c r="E14" s="6">
        <v>4</v>
      </c>
      <c r="F14" s="6">
        <v>5</v>
      </c>
      <c r="G14" s="6">
        <v>6</v>
      </c>
      <c r="H14" s="6">
        <v>7</v>
      </c>
      <c r="I14" s="6">
        <v>8</v>
      </c>
      <c r="J14" s="6">
        <v>9</v>
      </c>
      <c r="K14" s="6">
        <v>10</v>
      </c>
      <c r="L14" s="6">
        <v>11</v>
      </c>
      <c r="M14" s="6">
        <v>12</v>
      </c>
      <c r="N14" s="6">
        <v>13</v>
      </c>
      <c r="O14" s="6">
        <v>14</v>
      </c>
      <c r="P14" s="6">
        <v>15</v>
      </c>
      <c r="Q14" s="6">
        <v>16</v>
      </c>
      <c r="R14" s="6">
        <v>17</v>
      </c>
      <c r="S14" s="6">
        <v>18</v>
      </c>
      <c r="T14" s="6">
        <v>19</v>
      </c>
    </row>
    <row r="15" spans="1:20" ht="15.75" customHeight="1" thickBot="1">
      <c r="A15" s="116" t="s">
        <v>9</v>
      </c>
      <c r="B15" s="117"/>
      <c r="C15" s="118"/>
      <c r="D15" s="16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0" ht="30" customHeight="1" thickBot="1">
      <c r="A16" s="11"/>
      <c r="B16" s="125" t="s">
        <v>19</v>
      </c>
      <c r="C16" s="126"/>
      <c r="D16" s="16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1:20" ht="15.75" customHeight="1">
      <c r="A17" s="19">
        <v>1</v>
      </c>
      <c r="B17" s="19">
        <f>[1]Лист2!B3</f>
        <v>1</v>
      </c>
      <c r="C17" s="19" t="str">
        <f>[1]Лист2!C3</f>
        <v>г. Ипатово, ул. Гагарина, д. 68</v>
      </c>
      <c r="D17" s="38" t="s">
        <v>16</v>
      </c>
      <c r="E17" s="20">
        <f>[1]Лист2!D3</f>
        <v>1965</v>
      </c>
      <c r="F17" s="21">
        <v>0</v>
      </c>
      <c r="G17" s="21" t="str">
        <f>[1]Лист2!F3</f>
        <v>Прочие</v>
      </c>
      <c r="H17" s="21">
        <f>[1]Лист2!G3</f>
        <v>2</v>
      </c>
      <c r="I17" s="21">
        <f>[1]Лист2!H3</f>
        <v>2</v>
      </c>
      <c r="J17" s="22">
        <f>[1]Лист2!I3</f>
        <v>657.6</v>
      </c>
      <c r="K17" s="21">
        <f>[1]Лист2!J3</f>
        <v>609.79999999999995</v>
      </c>
      <c r="L17" s="22">
        <f>[1]Лист2!K3</f>
        <v>609.79999999999995</v>
      </c>
      <c r="M17" s="21">
        <f>[1]Лист2!L3</f>
        <v>20</v>
      </c>
      <c r="N17" s="22">
        <v>1685109.09</v>
      </c>
      <c r="O17" s="22">
        <f>[1]Лист2!N3</f>
        <v>0</v>
      </c>
      <c r="P17" s="22">
        <f>[1]Лист2!O3</f>
        <v>0</v>
      </c>
      <c r="Q17" s="22">
        <f>[1]Лист2!P3</f>
        <v>0</v>
      </c>
      <c r="R17" s="34">
        <f>N17</f>
        <v>1685109.09</v>
      </c>
      <c r="S17" s="35">
        <f>R17/J17</f>
        <v>2562.5138229927006</v>
      </c>
      <c r="T17" s="36">
        <f>[1]Лист2!S3</f>
        <v>43100</v>
      </c>
    </row>
    <row r="18" spans="1:20" ht="15.75" customHeight="1">
      <c r="A18" s="19">
        <v>2</v>
      </c>
      <c r="B18" s="23">
        <f>[1]Лист2!B4</f>
        <v>2</v>
      </c>
      <c r="C18" s="19" t="str">
        <f>[1]Лист2!C4</f>
        <v>г. Ипатово, ул. Ленина, д. 108</v>
      </c>
      <c r="D18" s="38" t="s">
        <v>16</v>
      </c>
      <c r="E18" s="20">
        <f>[1]Лист2!D4</f>
        <v>1960</v>
      </c>
      <c r="F18" s="21">
        <v>0</v>
      </c>
      <c r="G18" s="21" t="str">
        <f>[1]Лист2!F4</f>
        <v>Прочие</v>
      </c>
      <c r="H18" s="21">
        <f>[1]Лист2!G4</f>
        <v>2</v>
      </c>
      <c r="I18" s="21">
        <f>[1]Лист2!H4</f>
        <v>2</v>
      </c>
      <c r="J18" s="22">
        <f>[1]Лист2!I4</f>
        <v>414.5</v>
      </c>
      <c r="K18" s="21">
        <f>[1]Лист2!J4</f>
        <v>292.5</v>
      </c>
      <c r="L18" s="22">
        <f>[1]Лист2!K4</f>
        <v>161.1</v>
      </c>
      <c r="M18" s="21">
        <f>[1]Лист2!L4</f>
        <v>5</v>
      </c>
      <c r="N18" s="22">
        <v>1265394.71</v>
      </c>
      <c r="O18" s="22">
        <f>[1]Лист2!N4</f>
        <v>0</v>
      </c>
      <c r="P18" s="22">
        <f>[1]Лист2!O4</f>
        <v>0</v>
      </c>
      <c r="Q18" s="22">
        <f>[1]Лист2!P4</f>
        <v>0</v>
      </c>
      <c r="R18" s="34">
        <f t="shared" ref="R18:R21" si="0">N18</f>
        <v>1265394.71</v>
      </c>
      <c r="S18" s="35">
        <f t="shared" ref="S18:S21" si="1">R18/J18</f>
        <v>3052.8219782870929</v>
      </c>
      <c r="T18" s="37">
        <f>[1]Лист2!S4</f>
        <v>43100</v>
      </c>
    </row>
    <row r="19" spans="1:20" ht="15.75" customHeight="1">
      <c r="A19" s="19">
        <v>3</v>
      </c>
      <c r="B19" s="19">
        <f>[1]Лист2!B5</f>
        <v>3</v>
      </c>
      <c r="C19" s="19" t="str">
        <f>[1]Лист2!C5</f>
        <v>г. Ипатово, ул. Ленинградская, д. 45</v>
      </c>
      <c r="D19" s="38" t="s">
        <v>16</v>
      </c>
      <c r="E19" s="20">
        <f>[1]Лист2!D5</f>
        <v>1966</v>
      </c>
      <c r="F19" s="21">
        <v>0</v>
      </c>
      <c r="G19" s="24" t="str">
        <f>[1]Лист2!F5</f>
        <v>Прочие</v>
      </c>
      <c r="H19" s="21">
        <f>[1]Лист2!G5</f>
        <v>2</v>
      </c>
      <c r="I19" s="21">
        <f>[1]Лист2!H5</f>
        <v>1</v>
      </c>
      <c r="J19" s="22">
        <f>[1]Лист2!I5</f>
        <v>247.9</v>
      </c>
      <c r="K19" s="21">
        <f>[1]Лист2!J5</f>
        <v>142.9</v>
      </c>
      <c r="L19" s="22">
        <f>[1]Лист2!K5</f>
        <v>142.9</v>
      </c>
      <c r="M19" s="21">
        <f>[1]Лист2!L5</f>
        <v>10</v>
      </c>
      <c r="N19" s="22">
        <v>675534.88</v>
      </c>
      <c r="O19" s="22">
        <f>[1]Лист2!N5</f>
        <v>0</v>
      </c>
      <c r="P19" s="22">
        <f>[1]Лист2!O5</f>
        <v>0</v>
      </c>
      <c r="Q19" s="31">
        <f>[1]Лист2!P5</f>
        <v>0</v>
      </c>
      <c r="R19" s="34">
        <f t="shared" si="0"/>
        <v>675534.88</v>
      </c>
      <c r="S19" s="35">
        <f t="shared" si="1"/>
        <v>2725.029770068576</v>
      </c>
      <c r="T19" s="36">
        <f>[1]Лист2!S5</f>
        <v>43100</v>
      </c>
    </row>
    <row r="20" spans="1:20" ht="15.75" customHeight="1">
      <c r="A20" s="19">
        <v>4</v>
      </c>
      <c r="B20" s="19">
        <f>[1]Лист2!B6</f>
        <v>4</v>
      </c>
      <c r="C20" s="19" t="str">
        <f>[1]Лист2!C6</f>
        <v>г. Ипатово, ул. Циолковского, д. 2</v>
      </c>
      <c r="D20" s="38" t="s">
        <v>16</v>
      </c>
      <c r="E20" s="20">
        <f>[1]Лист2!D6</f>
        <v>1966</v>
      </c>
      <c r="F20" s="21">
        <v>0</v>
      </c>
      <c r="G20" s="21" t="str">
        <f>[1]Лист2!F6</f>
        <v>Прочие</v>
      </c>
      <c r="H20" s="21">
        <f>[1]Лист2!G6</f>
        <v>2</v>
      </c>
      <c r="I20" s="21">
        <f>[1]Лист2!H6</f>
        <v>2</v>
      </c>
      <c r="J20" s="22">
        <f>[1]Лист2!I6</f>
        <v>947.5</v>
      </c>
      <c r="K20" s="21">
        <f>[1]Лист2!J6</f>
        <v>719.1</v>
      </c>
      <c r="L20" s="22">
        <f>[1]Лист2!K6</f>
        <v>719.1</v>
      </c>
      <c r="M20" s="21">
        <f>[1]Лист2!L6</f>
        <v>33</v>
      </c>
      <c r="N20" s="22">
        <v>1788641.07</v>
      </c>
      <c r="O20" s="22">
        <f>[1]Лист2!N6</f>
        <v>0</v>
      </c>
      <c r="P20" s="22">
        <f>[1]Лист2!O6</f>
        <v>0</v>
      </c>
      <c r="Q20" s="22">
        <f>[1]Лист2!P6</f>
        <v>0</v>
      </c>
      <c r="R20" s="34">
        <f t="shared" si="0"/>
        <v>1788641.07</v>
      </c>
      <c r="S20" s="35">
        <f t="shared" si="1"/>
        <v>1887.7478311345646</v>
      </c>
      <c r="T20" s="36">
        <f>[1]Лист2!S6</f>
        <v>43100</v>
      </c>
    </row>
    <row r="21" spans="1:20" ht="15.75" customHeight="1">
      <c r="A21" s="19">
        <v>5</v>
      </c>
      <c r="B21" s="19">
        <f>[1]Лист2!B7</f>
        <v>5</v>
      </c>
      <c r="C21" s="19" t="str">
        <f>[1]Лист2!C7</f>
        <v>г. Ипатово, ул. Циолковского, д. 7</v>
      </c>
      <c r="D21" s="38" t="s">
        <v>16</v>
      </c>
      <c r="E21" s="20">
        <f>[1]Лист2!D7</f>
        <v>1964</v>
      </c>
      <c r="F21" s="21">
        <f>[1]Лист2!E7</f>
        <v>0</v>
      </c>
      <c r="G21" s="21" t="str">
        <f>[1]Лист2!F7</f>
        <v>Прочие</v>
      </c>
      <c r="H21" s="21">
        <f>[1]Лист2!G7</f>
        <v>2</v>
      </c>
      <c r="I21" s="21">
        <f>[1]Лист2!H7</f>
        <v>2</v>
      </c>
      <c r="J21" s="22">
        <f>[1]Лист2!I7</f>
        <v>979.2</v>
      </c>
      <c r="K21" s="21">
        <f>[1]Лист2!J7</f>
        <v>629.29999999999995</v>
      </c>
      <c r="L21" s="22">
        <f>[1]Лист2!K7</f>
        <v>602.29999999999995</v>
      </c>
      <c r="M21" s="21">
        <f>[1]Лист2!L7</f>
        <v>37</v>
      </c>
      <c r="N21" s="22">
        <v>4124618.85</v>
      </c>
      <c r="O21" s="22">
        <f>[1]Лист2!N7</f>
        <v>0</v>
      </c>
      <c r="P21" s="22">
        <f>[1]Лист2!O7</f>
        <v>0</v>
      </c>
      <c r="Q21" s="22">
        <f>[1]Лист2!P7</f>
        <v>0</v>
      </c>
      <c r="R21" s="34">
        <f t="shared" si="0"/>
        <v>4124618.85</v>
      </c>
      <c r="S21" s="35">
        <f t="shared" si="1"/>
        <v>4212.2333026960787</v>
      </c>
      <c r="T21" s="36">
        <f>[1]Лист2!S7</f>
        <v>43100</v>
      </c>
    </row>
    <row r="22" spans="1:20" ht="62.25" customHeight="1" thickBot="1">
      <c r="A22" s="25"/>
      <c r="B22" s="26"/>
      <c r="C22" s="62" t="s">
        <v>20</v>
      </c>
      <c r="D22" s="39">
        <f>[1]Лист2!D8</f>
        <v>0</v>
      </c>
      <c r="E22" s="27">
        <f>[1]Лист2!D8</f>
        <v>0</v>
      </c>
      <c r="F22" s="28">
        <f>[1]Лист2!E8</f>
        <v>0</v>
      </c>
      <c r="G22" s="28">
        <f>[1]Лист2!F8</f>
        <v>0</v>
      </c>
      <c r="H22" s="28">
        <f>[1]Лист2!G8</f>
        <v>0</v>
      </c>
      <c r="I22" s="28">
        <f>[1]Лист2!H8</f>
        <v>0</v>
      </c>
      <c r="J22" s="29">
        <f>[1]Лист2!I8</f>
        <v>3246.7</v>
      </c>
      <c r="K22" s="28">
        <f>[1]Лист2!J8</f>
        <v>2393.6000000000004</v>
      </c>
      <c r="L22" s="29">
        <f>[1]Лист2!K8</f>
        <v>2235.1999999999998</v>
      </c>
      <c r="M22" s="28">
        <f>[1]Лист2!L8</f>
        <v>105</v>
      </c>
      <c r="N22" s="29">
        <f>SUM(N17:N21)</f>
        <v>9539298.5999999996</v>
      </c>
      <c r="O22" s="29">
        <f t="shared" ref="O22:R22" si="2">SUM(O17:O21)</f>
        <v>0</v>
      </c>
      <c r="P22" s="29">
        <f t="shared" si="2"/>
        <v>0</v>
      </c>
      <c r="Q22" s="29">
        <f t="shared" si="2"/>
        <v>0</v>
      </c>
      <c r="R22" s="29">
        <f t="shared" si="2"/>
        <v>9539298.5999999996</v>
      </c>
      <c r="S22" s="25">
        <f>[1]Лист2!R8</f>
        <v>0</v>
      </c>
      <c r="T22" s="30">
        <f>[1]Лист2!S8</f>
        <v>0</v>
      </c>
    </row>
    <row r="23" spans="1:20" ht="15.75" thickBot="1">
      <c r="A23" s="116" t="s">
        <v>21</v>
      </c>
      <c r="B23" s="117"/>
      <c r="C23" s="118"/>
      <c r="D23" s="40"/>
      <c r="E23" s="12"/>
      <c r="F23" s="12"/>
      <c r="G23" s="12"/>
      <c r="H23" s="76"/>
      <c r="I23" s="76"/>
      <c r="J23" s="12"/>
      <c r="K23" s="12"/>
      <c r="L23" s="12"/>
      <c r="M23" s="76"/>
      <c r="N23" s="12"/>
      <c r="O23" s="12"/>
      <c r="P23" s="12"/>
      <c r="Q23" s="12"/>
      <c r="R23" s="12"/>
      <c r="S23" s="18"/>
      <c r="T23" s="12"/>
    </row>
    <row r="24" spans="1:20" ht="21" customHeight="1" thickBot="1">
      <c r="A24" s="119" t="s">
        <v>19</v>
      </c>
      <c r="B24" s="120"/>
      <c r="C24" s="121"/>
      <c r="D24" s="40"/>
      <c r="E24" s="12"/>
      <c r="F24" s="12"/>
      <c r="G24" s="12"/>
      <c r="H24" s="76"/>
      <c r="I24" s="76"/>
      <c r="J24" s="12"/>
      <c r="K24" s="12"/>
      <c r="L24" s="12"/>
      <c r="M24" s="76"/>
      <c r="N24" s="12"/>
      <c r="O24" s="12"/>
      <c r="P24" s="12"/>
      <c r="Q24" s="12"/>
      <c r="R24" s="12"/>
      <c r="S24" s="18"/>
      <c r="T24" s="12"/>
    </row>
    <row r="25" spans="1:20" ht="15.75" customHeight="1">
      <c r="A25" s="19">
        <v>1</v>
      </c>
      <c r="B25" s="19">
        <v>1</v>
      </c>
      <c r="C25" s="19" t="s">
        <v>10</v>
      </c>
      <c r="D25" s="38" t="s">
        <v>16</v>
      </c>
      <c r="E25" s="20">
        <f>[1]Лист2!D11</f>
        <v>1965</v>
      </c>
      <c r="F25" s="21">
        <v>0</v>
      </c>
      <c r="G25" s="21" t="str">
        <f>[1]Лист2!F11</f>
        <v>Прочие</v>
      </c>
      <c r="H25" s="21">
        <f>[1]Лист2!G11</f>
        <v>2</v>
      </c>
      <c r="I25" s="21">
        <f>[1]Лист2!H11</f>
        <v>2</v>
      </c>
      <c r="J25" s="22">
        <f>[1]Лист2!I11</f>
        <v>621.70000000000005</v>
      </c>
      <c r="K25" s="22">
        <f>[1]Лист2!J11</f>
        <v>380.8</v>
      </c>
      <c r="L25" s="22">
        <f>[1]Лист2!K11</f>
        <v>380.8</v>
      </c>
      <c r="M25" s="21">
        <f>[1]Лист2!L11</f>
        <v>19</v>
      </c>
      <c r="N25" s="78">
        <v>1551169.5</v>
      </c>
      <c r="O25" s="22">
        <f>[1]Лист2!N11</f>
        <v>0</v>
      </c>
      <c r="P25" s="22">
        <f>[1]Лист2!O11</f>
        <v>0</v>
      </c>
      <c r="Q25" s="24">
        <f>[1]Лист2!P11</f>
        <v>0</v>
      </c>
      <c r="R25" s="79">
        <v>1551169.5</v>
      </c>
      <c r="S25" s="83">
        <f>R25/J25</f>
        <v>2495.0450377995817</v>
      </c>
      <c r="T25" s="36">
        <f>[1]Лист2!S11</f>
        <v>43465</v>
      </c>
    </row>
    <row r="26" spans="1:20" ht="15.75" customHeight="1">
      <c r="A26" s="19">
        <v>2</v>
      </c>
      <c r="B26" s="19">
        <v>2</v>
      </c>
      <c r="C26" s="19" t="s">
        <v>11</v>
      </c>
      <c r="D26" s="38" t="s">
        <v>16</v>
      </c>
      <c r="E26" s="20">
        <f>[1]Лист2!D12</f>
        <v>1965</v>
      </c>
      <c r="F26" s="21">
        <v>0</v>
      </c>
      <c r="G26" s="21" t="str">
        <f>[1]Лист2!F12</f>
        <v>Прочие</v>
      </c>
      <c r="H26" s="21">
        <f>[1]Лист2!G12</f>
        <v>2</v>
      </c>
      <c r="I26" s="21">
        <f>[1]Лист2!H12</f>
        <v>2</v>
      </c>
      <c r="J26" s="22">
        <f>[1]Лист2!I12</f>
        <v>604</v>
      </c>
      <c r="K26" s="21">
        <f>[1]Лист2!J12</f>
        <v>371</v>
      </c>
      <c r="L26" s="22">
        <f>[1]Лист2!K12</f>
        <v>371</v>
      </c>
      <c r="M26" s="21">
        <f>[1]Лист2!L12</f>
        <v>20</v>
      </c>
      <c r="N26" s="78">
        <v>1629837.5</v>
      </c>
      <c r="O26" s="22">
        <f>[1]Лист2!N12</f>
        <v>0</v>
      </c>
      <c r="P26" s="22">
        <f>[1]Лист2!O12</f>
        <v>0</v>
      </c>
      <c r="Q26" s="24">
        <f>[1]Лист2!P12</f>
        <v>0</v>
      </c>
      <c r="R26" s="79">
        <v>1629837.5</v>
      </c>
      <c r="S26" s="83">
        <f>R26/J26</f>
        <v>2698.4064569536422</v>
      </c>
      <c r="T26" s="36">
        <f>[1]Лист2!S12</f>
        <v>43465</v>
      </c>
    </row>
    <row r="27" spans="1:20" ht="15.75" customHeight="1">
      <c r="A27" s="19">
        <v>3</v>
      </c>
      <c r="B27" s="19"/>
      <c r="C27" s="19" t="s">
        <v>31</v>
      </c>
      <c r="D27" s="38" t="s">
        <v>16</v>
      </c>
      <c r="E27" s="20">
        <v>1957</v>
      </c>
      <c r="F27" s="21" t="s">
        <v>32</v>
      </c>
      <c r="G27" s="73" t="s">
        <v>25</v>
      </c>
      <c r="H27" s="73">
        <v>2</v>
      </c>
      <c r="I27" s="73">
        <v>2</v>
      </c>
      <c r="J27" s="74">
        <v>636.55999999999995</v>
      </c>
      <c r="K27" s="74">
        <v>586.55999999999995</v>
      </c>
      <c r="L27" s="74">
        <v>586.55999999999995</v>
      </c>
      <c r="M27" s="73">
        <v>15</v>
      </c>
      <c r="N27" s="80">
        <v>4432937</v>
      </c>
      <c r="O27" s="74">
        <v>0</v>
      </c>
      <c r="P27" s="74">
        <v>0</v>
      </c>
      <c r="Q27" s="75">
        <v>0</v>
      </c>
      <c r="R27" s="81">
        <v>4432937</v>
      </c>
      <c r="S27" s="82">
        <v>6964</v>
      </c>
      <c r="T27" s="36">
        <v>43465</v>
      </c>
    </row>
    <row r="28" spans="1:20" ht="53.25" customHeight="1" thickBot="1">
      <c r="A28" s="127" t="s">
        <v>23</v>
      </c>
      <c r="B28" s="128"/>
      <c r="C28" s="128"/>
      <c r="D28" s="128"/>
      <c r="E28" s="128"/>
      <c r="F28" s="129"/>
      <c r="G28" s="44">
        <f>[1]Лист2!F13</f>
        <v>0</v>
      </c>
      <c r="H28" s="44">
        <f>[1]Лист2!G13</f>
        <v>0</v>
      </c>
      <c r="I28" s="44">
        <f>[1]Лист2!H13</f>
        <v>0</v>
      </c>
      <c r="J28" s="45">
        <f>J25+J26+J27</f>
        <v>1862.26</v>
      </c>
      <c r="K28" s="45">
        <f>K25+K26+K27</f>
        <v>1338.36</v>
      </c>
      <c r="L28" s="45">
        <f>L25+L26+L27</f>
        <v>1338.36</v>
      </c>
      <c r="M28" s="44">
        <f>M25+M26+M27</f>
        <v>54</v>
      </c>
      <c r="N28" s="45">
        <f>N25+N26+N27</f>
        <v>7613944</v>
      </c>
      <c r="O28" s="44">
        <f t="shared" ref="O28:R28" si="3">O25+O26+O27</f>
        <v>0</v>
      </c>
      <c r="P28" s="44">
        <f t="shared" si="3"/>
        <v>0</v>
      </c>
      <c r="Q28" s="44">
        <f t="shared" si="3"/>
        <v>0</v>
      </c>
      <c r="R28" s="45">
        <f t="shared" si="3"/>
        <v>7613944</v>
      </c>
      <c r="S28" s="91">
        <f>[1]Лист2!R13</f>
        <v>0</v>
      </c>
      <c r="T28" s="77">
        <f>[1]Лист2!S13</f>
        <v>0</v>
      </c>
    </row>
    <row r="29" spans="1:20" ht="15.75" customHeight="1" thickBot="1">
      <c r="A29" s="138" t="s">
        <v>22</v>
      </c>
      <c r="B29" s="139"/>
      <c r="C29" s="140"/>
      <c r="D29" s="41"/>
      <c r="E29" s="42"/>
      <c r="F29" s="43"/>
      <c r="G29" s="46"/>
      <c r="H29" s="46"/>
      <c r="I29" s="46"/>
      <c r="J29" s="46"/>
      <c r="K29" s="46"/>
      <c r="L29" s="46"/>
      <c r="M29" s="46"/>
      <c r="N29" s="47"/>
      <c r="O29" s="46"/>
      <c r="P29" s="46"/>
      <c r="Q29" s="46"/>
      <c r="R29" s="47"/>
      <c r="S29" s="48"/>
      <c r="T29" s="49"/>
    </row>
    <row r="30" spans="1:20" ht="30" customHeight="1" thickBot="1">
      <c r="A30" s="141" t="str">
        <f t="shared" ref="A30" si="4">$A$24</f>
        <v>Ипатовский городской округ Ставропольского края</v>
      </c>
      <c r="B30" s="142"/>
      <c r="C30" s="143"/>
      <c r="D30" s="51"/>
      <c r="E30" s="52"/>
      <c r="F30" s="52"/>
      <c r="G30" s="52"/>
      <c r="H30" s="52"/>
      <c r="I30" s="52"/>
      <c r="J30" s="52"/>
      <c r="K30" s="52"/>
      <c r="L30" s="52"/>
      <c r="M30" s="52"/>
      <c r="N30" s="53"/>
      <c r="O30" s="52"/>
      <c r="P30" s="52"/>
      <c r="Q30" s="52"/>
      <c r="R30" s="53"/>
      <c r="S30" s="54"/>
      <c r="T30" s="50"/>
    </row>
    <row r="31" spans="1:20" ht="15.75" customHeight="1" thickBot="1">
      <c r="A31" s="86">
        <v>1</v>
      </c>
      <c r="B31" s="55">
        <f>[1]Лист2!B16</f>
        <v>1</v>
      </c>
      <c r="C31" s="88" t="str">
        <f>[1]Лист2!C16</f>
        <v>г. Ипатово, ул. Гагарина, д. 62</v>
      </c>
      <c r="D31" s="56" t="s">
        <v>16</v>
      </c>
      <c r="E31" s="57">
        <f>[1]Лист2!D16</f>
        <v>1962</v>
      </c>
      <c r="F31" s="57">
        <v>0</v>
      </c>
      <c r="G31" s="57" t="str">
        <f>[1]Лист2!F16</f>
        <v>Прочие</v>
      </c>
      <c r="H31" s="57">
        <f>[1]Лист2!G16</f>
        <v>2</v>
      </c>
      <c r="I31" s="57">
        <f>[1]Лист2!H16</f>
        <v>2</v>
      </c>
      <c r="J31" s="57">
        <f>[1]Лист2!I16</f>
        <v>616</v>
      </c>
      <c r="K31" s="57">
        <f>[1]Лист2!J16</f>
        <v>376.1</v>
      </c>
      <c r="L31" s="57">
        <f>[1]Лист2!K16</f>
        <v>376.1</v>
      </c>
      <c r="M31" s="57">
        <f>[1]Лист2!L16</f>
        <v>23</v>
      </c>
      <c r="N31" s="58">
        <v>273846.09999999998</v>
      </c>
      <c r="O31" s="57">
        <f>[1]Лист2!N16</f>
        <v>0</v>
      </c>
      <c r="P31" s="57">
        <f>[1]Лист2!O16</f>
        <v>0</v>
      </c>
      <c r="Q31" s="57">
        <f>[1]Лист2!P16</f>
        <v>0</v>
      </c>
      <c r="R31" s="58">
        <f>N31</f>
        <v>273846.09999999998</v>
      </c>
      <c r="S31" s="59">
        <f>R31/J31</f>
        <v>444.55535714285713</v>
      </c>
      <c r="T31" s="7">
        <f>[1]Лист2!S16</f>
        <v>43830</v>
      </c>
    </row>
    <row r="32" spans="1:20" ht="15.75" customHeight="1" thickBot="1">
      <c r="A32" s="86">
        <v>2</v>
      </c>
      <c r="B32" s="55">
        <f>[1]Лист2!B17</f>
        <v>2</v>
      </c>
      <c r="C32" s="88" t="str">
        <f>[1]Лист2!C17</f>
        <v>г. Ипатово, ул. Гагарина, д. 64</v>
      </c>
      <c r="D32" s="56" t="s">
        <v>16</v>
      </c>
      <c r="E32" s="57">
        <f>[1]Лист2!D17</f>
        <v>1969</v>
      </c>
      <c r="F32" s="57">
        <v>0</v>
      </c>
      <c r="G32" s="57" t="str">
        <f>[1]Лист2!F17</f>
        <v>Прочие</v>
      </c>
      <c r="H32" s="57">
        <f>[1]Лист2!G17</f>
        <v>2</v>
      </c>
      <c r="I32" s="57">
        <f>[1]Лист2!H17</f>
        <v>2</v>
      </c>
      <c r="J32" s="57">
        <f>[1]Лист2!I17</f>
        <v>595</v>
      </c>
      <c r="K32" s="57">
        <f>[1]Лист2!J17</f>
        <v>359.1</v>
      </c>
      <c r="L32" s="57">
        <f>[1]Лист2!K17</f>
        <v>359.1</v>
      </c>
      <c r="M32" s="57">
        <f>[1]Лист2!L17</f>
        <v>20</v>
      </c>
      <c r="N32" s="58">
        <v>296000</v>
      </c>
      <c r="O32" s="57">
        <f>[1]Лист2!N17</f>
        <v>0</v>
      </c>
      <c r="P32" s="57">
        <f>[1]Лист2!O17</f>
        <v>0</v>
      </c>
      <c r="Q32" s="57">
        <f>[1]Лист2!P17</f>
        <v>0</v>
      </c>
      <c r="R32" s="58">
        <f t="shared" ref="R32:R58" si="5">N32</f>
        <v>296000</v>
      </c>
      <c r="S32" s="59">
        <f t="shared" ref="S32:S58" si="6">R32/J32</f>
        <v>497.47899159663865</v>
      </c>
      <c r="T32" s="7">
        <f>[1]Лист2!S17</f>
        <v>43830</v>
      </c>
    </row>
    <row r="33" spans="1:20" ht="15.75" customHeight="1" thickBot="1">
      <c r="A33" s="86">
        <v>3</v>
      </c>
      <c r="B33" s="55">
        <f>[1]Лист2!B18</f>
        <v>3</v>
      </c>
      <c r="C33" s="88" t="str">
        <f>[1]Лист2!C18</f>
        <v>г. Ипатово, ул. Гагарина, д. 66</v>
      </c>
      <c r="D33" s="56" t="s">
        <v>16</v>
      </c>
      <c r="E33" s="57">
        <f>[1]Лист2!D18</f>
        <v>1972</v>
      </c>
      <c r="F33" s="57">
        <v>0</v>
      </c>
      <c r="G33" s="57" t="str">
        <f>[1]Лист2!F18</f>
        <v>Прочие</v>
      </c>
      <c r="H33" s="57">
        <f>[1]Лист2!G18</f>
        <v>2</v>
      </c>
      <c r="I33" s="57">
        <f>[1]Лист2!H18</f>
        <v>2</v>
      </c>
      <c r="J33" s="57">
        <f>[1]Лист2!I18</f>
        <v>977.1</v>
      </c>
      <c r="K33" s="57">
        <f>[1]Лист2!J18</f>
        <v>630.5</v>
      </c>
      <c r="L33" s="57">
        <f>[1]Лист2!K18</f>
        <v>630.5</v>
      </c>
      <c r="M33" s="57">
        <f>[1]Лист2!L18</f>
        <v>25</v>
      </c>
      <c r="N33" s="58">
        <v>151320</v>
      </c>
      <c r="O33" s="57">
        <f>[1]Лист2!N18</f>
        <v>0</v>
      </c>
      <c r="P33" s="57">
        <f>[1]Лист2!O18</f>
        <v>0</v>
      </c>
      <c r="Q33" s="57">
        <f>[1]Лист2!P18</f>
        <v>0</v>
      </c>
      <c r="R33" s="58">
        <f t="shared" si="5"/>
        <v>151320</v>
      </c>
      <c r="S33" s="59">
        <f t="shared" si="6"/>
        <v>154.86644151059258</v>
      </c>
      <c r="T33" s="7">
        <f>[1]Лист2!S18</f>
        <v>43830</v>
      </c>
    </row>
    <row r="34" spans="1:20" ht="15.75" customHeight="1" thickBot="1">
      <c r="A34" s="86">
        <v>4</v>
      </c>
      <c r="B34" s="55">
        <f>[1]Лист2!B19</f>
        <v>4</v>
      </c>
      <c r="C34" s="88" t="str">
        <f>[1]Лист2!C19</f>
        <v>г. Ипатово, ул. Гагарина, д. 68</v>
      </c>
      <c r="D34" s="56" t="s">
        <v>16</v>
      </c>
      <c r="E34" s="57">
        <f>[1]Лист2!D19</f>
        <v>1965</v>
      </c>
      <c r="F34" s="57">
        <v>0</v>
      </c>
      <c r="G34" s="57" t="str">
        <f>[1]Лист2!F19</f>
        <v>Прочие</v>
      </c>
      <c r="H34" s="57">
        <f>[1]Лист2!G19</f>
        <v>2</v>
      </c>
      <c r="I34" s="57">
        <f>[1]Лист2!H19</f>
        <v>2</v>
      </c>
      <c r="J34" s="57">
        <f>[1]Лист2!I19</f>
        <v>657.6</v>
      </c>
      <c r="K34" s="57">
        <f>[1]Лист2!J19</f>
        <v>609.79999999999995</v>
      </c>
      <c r="L34" s="57">
        <f>[1]Лист2!K19</f>
        <v>609.79999999999995</v>
      </c>
      <c r="M34" s="57">
        <f>[1]Лист2!L19</f>
        <v>20</v>
      </c>
      <c r="N34" s="58">
        <v>758310</v>
      </c>
      <c r="O34" s="57">
        <f>[1]Лист2!N19</f>
        <v>0</v>
      </c>
      <c r="P34" s="57">
        <f>[1]Лист2!O19</f>
        <v>0</v>
      </c>
      <c r="Q34" s="57">
        <f>[1]Лист2!P19</f>
        <v>0</v>
      </c>
      <c r="R34" s="58">
        <f>N34</f>
        <v>758310</v>
      </c>
      <c r="S34" s="59">
        <f t="shared" si="6"/>
        <v>1153.1478102189781</v>
      </c>
      <c r="T34" s="7">
        <f>[1]Лист2!S19</f>
        <v>43830</v>
      </c>
    </row>
    <row r="35" spans="1:20" ht="15.75" customHeight="1" thickBot="1">
      <c r="A35" s="86">
        <v>5</v>
      </c>
      <c r="B35" s="55">
        <f>[1]Лист2!B20</f>
        <v>5</v>
      </c>
      <c r="C35" s="88" t="str">
        <f>[1]Лист2!C20</f>
        <v>г. Ипатово, ул. Гагарина, д. 70</v>
      </c>
      <c r="D35" s="56" t="s">
        <v>16</v>
      </c>
      <c r="E35" s="57">
        <f>[1]Лист2!D20</f>
        <v>1965</v>
      </c>
      <c r="F35" s="57">
        <v>0</v>
      </c>
      <c r="G35" s="57" t="str">
        <f>[1]Лист2!F20</f>
        <v>Прочие</v>
      </c>
      <c r="H35" s="57">
        <f>[1]Лист2!G20</f>
        <v>2</v>
      </c>
      <c r="I35" s="57">
        <f>[1]Лист2!H20</f>
        <v>2</v>
      </c>
      <c r="J35" s="57">
        <f>[1]Лист2!I20</f>
        <v>373</v>
      </c>
      <c r="K35" s="57">
        <f>[1]Лист2!J20</f>
        <v>326.2</v>
      </c>
      <c r="L35" s="57">
        <f>[1]Лист2!K20</f>
        <v>323.2</v>
      </c>
      <c r="M35" s="57">
        <f>[1]Лист2!L20</f>
        <v>12</v>
      </c>
      <c r="N35" s="58">
        <v>479912</v>
      </c>
      <c r="O35" s="57">
        <f>[1]Лист2!N20</f>
        <v>0</v>
      </c>
      <c r="P35" s="57">
        <f>[1]Лист2!O20</f>
        <v>0</v>
      </c>
      <c r="Q35" s="57">
        <f>[1]Лист2!P20</f>
        <v>0</v>
      </c>
      <c r="R35" s="58">
        <f t="shared" si="5"/>
        <v>479912</v>
      </c>
      <c r="S35" s="59">
        <f t="shared" si="6"/>
        <v>1286.6273458445041</v>
      </c>
      <c r="T35" s="7">
        <f>[1]Лист2!S20</f>
        <v>43830</v>
      </c>
    </row>
    <row r="36" spans="1:20" ht="15.75" customHeight="1" thickBot="1">
      <c r="A36" s="86">
        <v>6</v>
      </c>
      <c r="B36" s="55">
        <f>[1]Лист2!B21</f>
        <v>6</v>
      </c>
      <c r="C36" s="88" t="str">
        <f>[1]Лист2!C21</f>
        <v>г. Ипатово, ул. Заречная, д. 27</v>
      </c>
      <c r="D36" s="56" t="s">
        <v>16</v>
      </c>
      <c r="E36" s="57">
        <f>[1]Лист2!D21</f>
        <v>1969</v>
      </c>
      <c r="F36" s="57">
        <v>0</v>
      </c>
      <c r="G36" s="57" t="str">
        <f>[1]Лист2!F21</f>
        <v>Прочие</v>
      </c>
      <c r="H36" s="57">
        <f>[1]Лист2!G21</f>
        <v>2</v>
      </c>
      <c r="I36" s="57">
        <f>[1]Лист2!H21</f>
        <v>1</v>
      </c>
      <c r="J36" s="57">
        <f>[1]Лист2!I21</f>
        <v>523.29999999999995</v>
      </c>
      <c r="K36" s="57">
        <f>[1]Лист2!J21</f>
        <v>276.10000000000002</v>
      </c>
      <c r="L36" s="57">
        <f>[1]Лист2!K21</f>
        <v>276.10000000000002</v>
      </c>
      <c r="M36" s="57">
        <f>[1]Лист2!L21</f>
        <v>13</v>
      </c>
      <c r="N36" s="58">
        <v>86136</v>
      </c>
      <c r="O36" s="57">
        <f>[1]Лист2!N21</f>
        <v>0</v>
      </c>
      <c r="P36" s="57">
        <f>[1]Лист2!O21</f>
        <v>0</v>
      </c>
      <c r="Q36" s="57">
        <f>[1]Лист2!P21</f>
        <v>0</v>
      </c>
      <c r="R36" s="58">
        <f t="shared" si="5"/>
        <v>86136</v>
      </c>
      <c r="S36" s="59">
        <f t="shared" si="6"/>
        <v>164.60156697878847</v>
      </c>
      <c r="T36" s="7">
        <f>[1]Лист2!S21</f>
        <v>43830</v>
      </c>
    </row>
    <row r="37" spans="1:20" ht="15.75" customHeight="1" thickBot="1">
      <c r="A37" s="92">
        <v>7</v>
      </c>
      <c r="B37" s="55">
        <f>[1]Лист2!B24</f>
        <v>9</v>
      </c>
      <c r="C37" s="88" t="str">
        <f>[1]Лист2!C24</f>
        <v>г. Ипатово, ул. Ленинградская, д. 5</v>
      </c>
      <c r="D37" s="56" t="s">
        <v>16</v>
      </c>
      <c r="E37" s="57">
        <f>[1]Лист2!D24</f>
        <v>1971</v>
      </c>
      <c r="F37" s="57">
        <v>0</v>
      </c>
      <c r="G37" s="57" t="str">
        <f>[1]Лист2!F24</f>
        <v>Прочие</v>
      </c>
      <c r="H37" s="57">
        <f>[1]Лист2!G24</f>
        <v>2</v>
      </c>
      <c r="I37" s="57">
        <f>[1]Лист2!H24</f>
        <v>2</v>
      </c>
      <c r="J37" s="57">
        <f>[1]Лист2!I24</f>
        <v>771.3</v>
      </c>
      <c r="K37" s="57">
        <f>[1]Лист2!J24</f>
        <v>714.1</v>
      </c>
      <c r="L37" s="57">
        <f>[1]Лист2!K24</f>
        <v>714.1</v>
      </c>
      <c r="M37" s="57">
        <f>[1]Лист2!L24</f>
        <v>25</v>
      </c>
      <c r="N37" s="58">
        <v>168780</v>
      </c>
      <c r="O37" s="57">
        <f>[1]Лист2!N24</f>
        <v>0</v>
      </c>
      <c r="P37" s="57">
        <f>[1]Лист2!O24</f>
        <v>0</v>
      </c>
      <c r="Q37" s="57">
        <f>[1]Лист2!P24</f>
        <v>0</v>
      </c>
      <c r="R37" s="58">
        <f t="shared" si="5"/>
        <v>168780</v>
      </c>
      <c r="S37" s="59">
        <f t="shared" si="6"/>
        <v>218.82535978218593</v>
      </c>
      <c r="T37" s="7">
        <f>[1]Лист2!S24</f>
        <v>43830</v>
      </c>
    </row>
    <row r="38" spans="1:20" ht="15.75" customHeight="1" thickBot="1">
      <c r="A38" s="92">
        <v>8</v>
      </c>
      <c r="B38" s="55">
        <f>[1]Лист2!B25</f>
        <v>10</v>
      </c>
      <c r="C38" s="88" t="str">
        <f>[1]Лист2!C25</f>
        <v>г. Ипатово, ул. Ленинградская, д. 7</v>
      </c>
      <c r="D38" s="56" t="s">
        <v>16</v>
      </c>
      <c r="E38" s="57">
        <f>[1]Лист2!D25</f>
        <v>1965</v>
      </c>
      <c r="F38" s="57">
        <v>0</v>
      </c>
      <c r="G38" s="57" t="str">
        <f>[1]Лист2!F25</f>
        <v>Прочие</v>
      </c>
      <c r="H38" s="57">
        <f>[1]Лист2!G25</f>
        <v>2</v>
      </c>
      <c r="I38" s="57">
        <f>[1]Лист2!H25</f>
        <v>2</v>
      </c>
      <c r="J38" s="57">
        <f>[1]Лист2!I25</f>
        <v>635.29999999999995</v>
      </c>
      <c r="K38" s="57">
        <f>[1]Лист2!J25</f>
        <v>397.8</v>
      </c>
      <c r="L38" s="57">
        <f>[1]Лист2!K25</f>
        <v>397.8</v>
      </c>
      <c r="M38" s="57">
        <f>[1]Лист2!L25</f>
        <v>18</v>
      </c>
      <c r="N38" s="58">
        <v>385028</v>
      </c>
      <c r="O38" s="57">
        <f>[1]Лист2!N25</f>
        <v>0</v>
      </c>
      <c r="P38" s="57">
        <f>[1]Лист2!O25</f>
        <v>0</v>
      </c>
      <c r="Q38" s="57">
        <f>[1]Лист2!P25</f>
        <v>0</v>
      </c>
      <c r="R38" s="58">
        <f t="shared" si="5"/>
        <v>385028</v>
      </c>
      <c r="S38" s="59">
        <f t="shared" si="6"/>
        <v>606.05698095388016</v>
      </c>
      <c r="T38" s="7">
        <f>[1]Лист2!S25</f>
        <v>43830</v>
      </c>
    </row>
    <row r="39" spans="1:20" ht="15.75" customHeight="1" thickBot="1">
      <c r="A39" s="92">
        <v>9</v>
      </c>
      <c r="B39" s="55">
        <f>[1]Лист2!B26</f>
        <v>11</v>
      </c>
      <c r="C39" s="88" t="str">
        <f>[1]Лист2!C26</f>
        <v>г. Ипатово, ул. Ленинградская, д. 9</v>
      </c>
      <c r="D39" s="56" t="s">
        <v>16</v>
      </c>
      <c r="E39" s="57">
        <f>[1]Лист2!D26</f>
        <v>1965</v>
      </c>
      <c r="F39" s="57">
        <v>0</v>
      </c>
      <c r="G39" s="57" t="str">
        <f>[1]Лист2!F26</f>
        <v>Прочие</v>
      </c>
      <c r="H39" s="57">
        <f>[1]Лист2!G26</f>
        <v>2</v>
      </c>
      <c r="I39" s="57">
        <f>[1]Лист2!H26</f>
        <v>2</v>
      </c>
      <c r="J39" s="57">
        <f>[1]Лист2!I26</f>
        <v>457.7</v>
      </c>
      <c r="K39" s="57">
        <f>[1]Лист2!J26</f>
        <v>403.4</v>
      </c>
      <c r="L39" s="57">
        <f>[1]Лист2!K26</f>
        <v>403.4</v>
      </c>
      <c r="M39" s="57">
        <f>[1]Лист2!L26</f>
        <v>20</v>
      </c>
      <c r="N39" s="58">
        <v>133860</v>
      </c>
      <c r="O39" s="57">
        <f>[1]Лист2!N26</f>
        <v>0</v>
      </c>
      <c r="P39" s="57">
        <f>[1]Лист2!O26</f>
        <v>0</v>
      </c>
      <c r="Q39" s="57">
        <f>[1]Лист2!P26</f>
        <v>0</v>
      </c>
      <c r="R39" s="58">
        <f t="shared" si="5"/>
        <v>133860</v>
      </c>
      <c r="S39" s="59">
        <f t="shared" si="6"/>
        <v>292.46231155778895</v>
      </c>
      <c r="T39" s="7">
        <f>[1]Лист2!S26</f>
        <v>43830</v>
      </c>
    </row>
    <row r="40" spans="1:20" ht="18.75" customHeight="1" thickBot="1">
      <c r="A40" s="92">
        <v>10</v>
      </c>
      <c r="B40" s="55">
        <f>[1]Лист2!B27</f>
        <v>12</v>
      </c>
      <c r="C40" s="88" t="str">
        <f>[1]Лист2!C27</f>
        <v>г. Ипатово, ул. Ленинградская, д. 43</v>
      </c>
      <c r="D40" s="56" t="s">
        <v>16</v>
      </c>
      <c r="E40" s="57">
        <f>[1]Лист2!D27</f>
        <v>1961</v>
      </c>
      <c r="F40" s="57">
        <v>0</v>
      </c>
      <c r="G40" s="57" t="str">
        <f>[1]Лист2!F27</f>
        <v>Кирпичные, каменные</v>
      </c>
      <c r="H40" s="57">
        <f>[1]Лист2!G27</f>
        <v>2</v>
      </c>
      <c r="I40" s="57">
        <f>[1]Лист2!H27</f>
        <v>1</v>
      </c>
      <c r="J40" s="57">
        <f>[1]Лист2!I27</f>
        <v>321.7</v>
      </c>
      <c r="K40" s="57">
        <f>[1]Лист2!J27</f>
        <v>208</v>
      </c>
      <c r="L40" s="57">
        <f>[1]Лист2!K27</f>
        <v>163.4</v>
      </c>
      <c r="M40" s="57">
        <f>[1]Лист2!L27</f>
        <v>6</v>
      </c>
      <c r="N40" s="58">
        <v>162285</v>
      </c>
      <c r="O40" s="57">
        <f>[1]Лист2!N27</f>
        <v>0</v>
      </c>
      <c r="P40" s="57">
        <f>[1]Лист2!O27</f>
        <v>0</v>
      </c>
      <c r="Q40" s="57">
        <f>[1]Лист2!P27</f>
        <v>0</v>
      </c>
      <c r="R40" s="58">
        <f t="shared" si="5"/>
        <v>162285</v>
      </c>
      <c r="S40" s="59">
        <f t="shared" si="6"/>
        <v>504.46067764998446</v>
      </c>
      <c r="T40" s="7">
        <f>[1]Лист2!S27</f>
        <v>43830</v>
      </c>
    </row>
    <row r="41" spans="1:20" ht="15.75" customHeight="1" thickBot="1">
      <c r="A41" s="92">
        <v>11</v>
      </c>
      <c r="B41" s="55">
        <f>[1]Лист2!B28</f>
        <v>13</v>
      </c>
      <c r="C41" s="88" t="str">
        <f>[1]Лист2!C28</f>
        <v>г. Ипатово, ул. Ленинградская, д. 45</v>
      </c>
      <c r="D41" s="56" t="s">
        <v>16</v>
      </c>
      <c r="E41" s="57">
        <f>[1]Лист2!D28</f>
        <v>1966</v>
      </c>
      <c r="F41" s="57">
        <v>0</v>
      </c>
      <c r="G41" s="57" t="str">
        <f>[1]Лист2!F28</f>
        <v>Прочие</v>
      </c>
      <c r="H41" s="57">
        <f>[1]Лист2!G28</f>
        <v>2</v>
      </c>
      <c r="I41" s="57">
        <f>[1]Лист2!H28</f>
        <v>1</v>
      </c>
      <c r="J41" s="57">
        <f>[1]Лист2!I28</f>
        <v>247.9</v>
      </c>
      <c r="K41" s="57">
        <f>[1]Лист2!J28</f>
        <v>142.9</v>
      </c>
      <c r="L41" s="57">
        <f>[1]Лист2!K28</f>
        <v>142.9</v>
      </c>
      <c r="M41" s="57">
        <f>[1]Лист2!L28</f>
        <v>10</v>
      </c>
      <c r="N41" s="58">
        <v>218025</v>
      </c>
      <c r="O41" s="57">
        <f>[1]Лист2!N28</f>
        <v>0</v>
      </c>
      <c r="P41" s="57">
        <f>[1]Лист2!O28</f>
        <v>0</v>
      </c>
      <c r="Q41" s="57">
        <f>[1]Лист2!P28</f>
        <v>0</v>
      </c>
      <c r="R41" s="58">
        <f t="shared" si="5"/>
        <v>218025</v>
      </c>
      <c r="S41" s="59">
        <f t="shared" si="6"/>
        <v>879.48769665187569</v>
      </c>
      <c r="T41" s="7">
        <f>[1]Лист2!S28</f>
        <v>43830</v>
      </c>
    </row>
    <row r="42" spans="1:20" ht="15.75" customHeight="1" thickBot="1">
      <c r="A42" s="92">
        <v>12</v>
      </c>
      <c r="B42" s="55">
        <f>[1]Лист2!B29</f>
        <v>14</v>
      </c>
      <c r="C42" s="88" t="str">
        <f>[1]Лист2!C29</f>
        <v>г. Ипатово, ул. Ленинградская, д. 61</v>
      </c>
      <c r="D42" s="56" t="s">
        <v>16</v>
      </c>
      <c r="E42" s="57">
        <f>[1]Лист2!D29</f>
        <v>1964</v>
      </c>
      <c r="F42" s="57">
        <v>0</v>
      </c>
      <c r="G42" s="57" t="str">
        <f>[1]Лист2!F29</f>
        <v>Прочие</v>
      </c>
      <c r="H42" s="57">
        <f>[1]Лист2!G29</f>
        <v>2</v>
      </c>
      <c r="I42" s="57">
        <f>[1]Лист2!H29</f>
        <v>2</v>
      </c>
      <c r="J42" s="57">
        <f>[1]Лист2!I29</f>
        <v>249</v>
      </c>
      <c r="K42" s="57">
        <f>[1]Лист2!J29</f>
        <v>209</v>
      </c>
      <c r="L42" s="57">
        <f>[1]Лист2!K29</f>
        <v>209</v>
      </c>
      <c r="M42" s="57">
        <f>[1]Лист2!L29</f>
        <v>4</v>
      </c>
      <c r="N42" s="58">
        <v>247932</v>
      </c>
      <c r="O42" s="57">
        <f>[1]Лист2!N29</f>
        <v>0</v>
      </c>
      <c r="P42" s="57">
        <f>[1]Лист2!O29</f>
        <v>0</v>
      </c>
      <c r="Q42" s="57">
        <f>[1]Лист2!P29</f>
        <v>0</v>
      </c>
      <c r="R42" s="58">
        <f t="shared" si="5"/>
        <v>247932</v>
      </c>
      <c r="S42" s="59">
        <f t="shared" si="6"/>
        <v>995.71084337349396</v>
      </c>
      <c r="T42" s="7">
        <f>[1]Лист2!S29</f>
        <v>43830</v>
      </c>
    </row>
    <row r="43" spans="1:20" ht="15.75" customHeight="1" thickBot="1">
      <c r="A43" s="92">
        <v>13</v>
      </c>
      <c r="B43" s="55">
        <f>[1]Лист2!B30</f>
        <v>15</v>
      </c>
      <c r="C43" s="88" t="str">
        <f>[1]Лист2!C30</f>
        <v>г. Ипатово, ул. Первомайская, д. 48</v>
      </c>
      <c r="D43" s="56" t="s">
        <v>16</v>
      </c>
      <c r="E43" s="57">
        <f>[1]Лист2!D30</f>
        <v>1965</v>
      </c>
      <c r="F43" s="57">
        <v>0</v>
      </c>
      <c r="G43" s="57" t="str">
        <f>[1]Лист2!F30</f>
        <v>Прочие</v>
      </c>
      <c r="H43" s="57">
        <f>[1]Лист2!G30</f>
        <v>2</v>
      </c>
      <c r="I43" s="57">
        <f>[1]Лист2!H30</f>
        <v>2</v>
      </c>
      <c r="J43" s="57">
        <f>[1]Лист2!I30</f>
        <v>621.70000000000005</v>
      </c>
      <c r="K43" s="57">
        <f>[1]Лист2!J30</f>
        <v>380.8</v>
      </c>
      <c r="L43" s="57">
        <f>[1]Лист2!K30</f>
        <v>380.8</v>
      </c>
      <c r="M43" s="57">
        <f>[1]Лист2!L30</f>
        <v>19</v>
      </c>
      <c r="N43" s="58">
        <v>276333.59999999998</v>
      </c>
      <c r="O43" s="57">
        <f>[1]Лист2!N30</f>
        <v>0</v>
      </c>
      <c r="P43" s="57">
        <f>[1]Лист2!O30</f>
        <v>0</v>
      </c>
      <c r="Q43" s="57">
        <f>[1]Лист2!P30</f>
        <v>0</v>
      </c>
      <c r="R43" s="58">
        <f t="shared" si="5"/>
        <v>276333.59999999998</v>
      </c>
      <c r="S43" s="59">
        <f t="shared" si="6"/>
        <v>444.48061766125136</v>
      </c>
      <c r="T43" s="7">
        <f>[1]Лист2!S30</f>
        <v>43830</v>
      </c>
    </row>
    <row r="44" spans="1:20" ht="15.75" customHeight="1" thickBot="1">
      <c r="A44" s="92">
        <v>14</v>
      </c>
      <c r="B44" s="60">
        <f>[1]Лист2!B31</f>
        <v>16</v>
      </c>
      <c r="C44" s="89" t="str">
        <f>[1]Лист2!C31</f>
        <v>г. Ипатово, ул. Орджоникидзе, д. 62</v>
      </c>
      <c r="D44" s="56" t="s">
        <v>16</v>
      </c>
      <c r="E44" s="57">
        <f>[1]Лист2!D31</f>
        <v>1968</v>
      </c>
      <c r="F44" s="57">
        <v>0</v>
      </c>
      <c r="G44" s="57" t="str">
        <f>[1]Лист2!F31</f>
        <v>Прочие</v>
      </c>
      <c r="H44" s="57">
        <f>[1]Лист2!G31</f>
        <v>2</v>
      </c>
      <c r="I44" s="57">
        <f>[1]Лист2!H31</f>
        <v>2</v>
      </c>
      <c r="J44" s="57">
        <f>[1]Лист2!I31</f>
        <v>1115.9000000000001</v>
      </c>
      <c r="K44" s="57">
        <f>[1]Лист2!J31</f>
        <v>679.6</v>
      </c>
      <c r="L44" s="57">
        <f>[1]Лист2!K31</f>
        <v>679.6</v>
      </c>
      <c r="M44" s="57">
        <f>[1]Лист2!L31</f>
        <v>31</v>
      </c>
      <c r="N44" s="58">
        <v>169944</v>
      </c>
      <c r="O44" s="57">
        <f>[1]Лист2!N31</f>
        <v>0</v>
      </c>
      <c r="P44" s="57">
        <f>[1]Лист2!O31</f>
        <v>0</v>
      </c>
      <c r="Q44" s="57">
        <f>[1]Лист2!P31</f>
        <v>0</v>
      </c>
      <c r="R44" s="58">
        <f t="shared" si="5"/>
        <v>169944</v>
      </c>
      <c r="S44" s="59">
        <f t="shared" si="6"/>
        <v>152.29321623801414</v>
      </c>
      <c r="T44" s="7">
        <f>[1]Лист2!S31</f>
        <v>43830</v>
      </c>
    </row>
    <row r="45" spans="1:20" ht="15.75" customHeight="1" thickBot="1">
      <c r="A45" s="92">
        <v>15</v>
      </c>
      <c r="B45" s="60">
        <f>[1]Лист2!B32</f>
        <v>17</v>
      </c>
      <c r="C45" s="89" t="str">
        <f>[1]Лист2!C32</f>
        <v>г. Ипатово, ул. Свердлова, д. 35</v>
      </c>
      <c r="D45" s="56" t="s">
        <v>16</v>
      </c>
      <c r="E45" s="57">
        <f>[1]Лист2!D32</f>
        <v>1965</v>
      </c>
      <c r="F45" s="57">
        <v>0</v>
      </c>
      <c r="G45" s="57" t="str">
        <f>[1]Лист2!F32</f>
        <v>Прочие</v>
      </c>
      <c r="H45" s="57">
        <f>[1]Лист2!G32</f>
        <v>2</v>
      </c>
      <c r="I45" s="57">
        <f>[1]Лист2!H32</f>
        <v>2</v>
      </c>
      <c r="J45" s="57">
        <f>[1]Лист2!I32</f>
        <v>617</v>
      </c>
      <c r="K45" s="57">
        <f>[1]Лист2!J32</f>
        <v>381</v>
      </c>
      <c r="L45" s="57">
        <f>[1]Лист2!K32</f>
        <v>381</v>
      </c>
      <c r="M45" s="57">
        <f>[1]Лист2!L32</f>
        <v>14</v>
      </c>
      <c r="N45" s="58">
        <v>123384</v>
      </c>
      <c r="O45" s="57">
        <f>[1]Лист2!N32</f>
        <v>0</v>
      </c>
      <c r="P45" s="57">
        <f>[1]Лист2!O32</f>
        <v>0</v>
      </c>
      <c r="Q45" s="57">
        <f>[1]Лист2!P32</f>
        <v>0</v>
      </c>
      <c r="R45" s="58">
        <f t="shared" si="5"/>
        <v>123384</v>
      </c>
      <c r="S45" s="59">
        <f t="shared" si="6"/>
        <v>199.97406807131281</v>
      </c>
      <c r="T45" s="7">
        <f>[1]Лист2!S32</f>
        <v>43830</v>
      </c>
    </row>
    <row r="46" spans="1:20" ht="15.75" customHeight="1" thickBot="1">
      <c r="A46" s="92">
        <v>16</v>
      </c>
      <c r="B46" s="60">
        <f>[1]Лист2!B33</f>
        <v>18</v>
      </c>
      <c r="C46" s="89" t="str">
        <f>[1]Лист2!C33</f>
        <v>г. Ипатово, ул. Свердлова, д. 43</v>
      </c>
      <c r="D46" s="56" t="s">
        <v>16</v>
      </c>
      <c r="E46" s="57">
        <f>[1]Лист2!D33</f>
        <v>1970</v>
      </c>
      <c r="F46" s="57">
        <v>0</v>
      </c>
      <c r="G46" s="57" t="str">
        <f>[1]Лист2!F33</f>
        <v>Прочие</v>
      </c>
      <c r="H46" s="57">
        <f>[1]Лист2!G33</f>
        <v>2</v>
      </c>
      <c r="I46" s="57">
        <f>[1]Лист2!H33</f>
        <v>2</v>
      </c>
      <c r="J46" s="57">
        <f>[1]Лист2!I33</f>
        <v>331.8</v>
      </c>
      <c r="K46" s="57">
        <f>[1]Лист2!J33</f>
        <v>202.1</v>
      </c>
      <c r="L46" s="57">
        <f>[1]Лист2!K33</f>
        <v>202.1</v>
      </c>
      <c r="M46" s="57">
        <f>[1]Лист2!L33</f>
        <v>8</v>
      </c>
      <c r="N46" s="58">
        <v>75660</v>
      </c>
      <c r="O46" s="57">
        <f>[1]Лист2!N33</f>
        <v>0</v>
      </c>
      <c r="P46" s="57">
        <f>[1]Лист2!O33</f>
        <v>0</v>
      </c>
      <c r="Q46" s="57">
        <f>[1]Лист2!P33</f>
        <v>0</v>
      </c>
      <c r="R46" s="58">
        <f t="shared" si="5"/>
        <v>75660</v>
      </c>
      <c r="S46" s="59">
        <f t="shared" si="6"/>
        <v>228.02893309222424</v>
      </c>
      <c r="T46" s="7">
        <f>[1]Лист2!S33</f>
        <v>43830</v>
      </c>
    </row>
    <row r="47" spans="1:20" ht="15.75" customHeight="1" thickBot="1">
      <c r="A47" s="92">
        <v>17</v>
      </c>
      <c r="B47" s="60">
        <f>[1]Лист2!B34</f>
        <v>19</v>
      </c>
      <c r="C47" s="89" t="str">
        <f>[1]Лист2!C34</f>
        <v>г. Ипатово, ул. Свердлова, д. 45</v>
      </c>
      <c r="D47" s="56" t="s">
        <v>16</v>
      </c>
      <c r="E47" s="57">
        <f>[1]Лист2!D34</f>
        <v>1968</v>
      </c>
      <c r="F47" s="57">
        <v>0</v>
      </c>
      <c r="G47" s="57" t="str">
        <f>[1]Лист2!F34</f>
        <v>Прочие</v>
      </c>
      <c r="H47" s="57">
        <f>[1]Лист2!G34</f>
        <v>2</v>
      </c>
      <c r="I47" s="57">
        <f>[1]Лист2!H34</f>
        <v>2</v>
      </c>
      <c r="J47" s="57">
        <f>[1]Лист2!I34</f>
        <v>564.5</v>
      </c>
      <c r="K47" s="57">
        <f>[1]Лист2!J34</f>
        <v>342.3</v>
      </c>
      <c r="L47" s="57">
        <f>[1]Лист2!K34</f>
        <v>342.3</v>
      </c>
      <c r="M47" s="57">
        <f>[1]Лист2!L34</f>
        <v>19</v>
      </c>
      <c r="N47" s="58">
        <v>133860</v>
      </c>
      <c r="O47" s="57">
        <f>[1]Лист2!N34</f>
        <v>0</v>
      </c>
      <c r="P47" s="57">
        <f>[1]Лист2!O34</f>
        <v>0</v>
      </c>
      <c r="Q47" s="57">
        <f>[1]Лист2!P34</f>
        <v>0</v>
      </c>
      <c r="R47" s="58">
        <f t="shared" si="5"/>
        <v>133860</v>
      </c>
      <c r="S47" s="59">
        <f t="shared" si="6"/>
        <v>237.13020372010629</v>
      </c>
      <c r="T47" s="7">
        <f>[1]Лист2!S34</f>
        <v>43830</v>
      </c>
    </row>
    <row r="48" spans="1:20" ht="18.75" customHeight="1" thickBot="1">
      <c r="A48" s="86">
        <v>18</v>
      </c>
      <c r="B48" s="60">
        <f>[1]Лист2!B35</f>
        <v>20</v>
      </c>
      <c r="C48" s="89" t="str">
        <f>[1]Лист2!C35</f>
        <v>г. Ипатово, ул. Степная, д. 19</v>
      </c>
      <c r="D48" s="56" t="s">
        <v>16</v>
      </c>
      <c r="E48" s="57">
        <f>[1]Лист2!D35</f>
        <v>1955</v>
      </c>
      <c r="F48" s="57">
        <v>0</v>
      </c>
      <c r="G48" s="57" t="str">
        <f>[1]Лист2!F35</f>
        <v>Кирпичные, каменные</v>
      </c>
      <c r="H48" s="57">
        <f>[1]Лист2!G35</f>
        <v>2</v>
      </c>
      <c r="I48" s="57">
        <f>[1]Лист2!H35</f>
        <v>2</v>
      </c>
      <c r="J48" s="57">
        <f>[1]Лист2!I35</f>
        <v>387.8</v>
      </c>
      <c r="K48" s="57">
        <f>[1]Лист2!J35</f>
        <v>354.1</v>
      </c>
      <c r="L48" s="57">
        <f>[1]Лист2!K35</f>
        <v>354.1</v>
      </c>
      <c r="M48" s="57">
        <f>[1]Лист2!L35</f>
        <v>18</v>
      </c>
      <c r="N48" s="58">
        <v>163392</v>
      </c>
      <c r="O48" s="57">
        <f>[1]Лист2!N35</f>
        <v>0</v>
      </c>
      <c r="P48" s="57">
        <f>[1]Лист2!O35</f>
        <v>0</v>
      </c>
      <c r="Q48" s="57">
        <f>[1]Лист2!P35</f>
        <v>0</v>
      </c>
      <c r="R48" s="58">
        <f t="shared" si="5"/>
        <v>163392</v>
      </c>
      <c r="S48" s="59">
        <f t="shared" si="6"/>
        <v>421.33058277462607</v>
      </c>
      <c r="T48" s="7">
        <f>[1]Лист2!S35</f>
        <v>43830</v>
      </c>
    </row>
    <row r="49" spans="1:20" ht="15.75" customHeight="1" thickBot="1">
      <c r="A49" s="130">
        <v>19</v>
      </c>
      <c r="B49" s="130"/>
      <c r="C49" s="89" t="str">
        <f>[1]Лист2!C36</f>
        <v>г. Ипатово, ул. Циолковского, д. 11</v>
      </c>
      <c r="D49" s="56" t="s">
        <v>16</v>
      </c>
      <c r="E49" s="57">
        <f>[1]Лист2!D36</f>
        <v>1970</v>
      </c>
      <c r="F49" s="57">
        <v>0</v>
      </c>
      <c r="G49" s="57" t="str">
        <f>[1]Лист2!F36</f>
        <v>Прочие</v>
      </c>
      <c r="H49" s="57">
        <f>[1]Лист2!G36</f>
        <v>2</v>
      </c>
      <c r="I49" s="57">
        <f>[1]Лист2!H36</f>
        <v>2</v>
      </c>
      <c r="J49" s="58">
        <f>[1]Лист2!I36</f>
        <v>1136.7</v>
      </c>
      <c r="K49" s="57">
        <f>[1]Лист2!J36</f>
        <v>728.3</v>
      </c>
      <c r="L49" s="57">
        <f>[1]Лист2!K36</f>
        <v>728.3</v>
      </c>
      <c r="M49" s="57">
        <f>[1]Лист2!L36</f>
        <v>24</v>
      </c>
      <c r="N49" s="58">
        <v>306132</v>
      </c>
      <c r="O49" s="57">
        <f>[1]Лист2!N36</f>
        <v>0</v>
      </c>
      <c r="P49" s="57">
        <f>[1]Лист2!O36</f>
        <v>0</v>
      </c>
      <c r="Q49" s="57">
        <f>[1]Лист2!P36</f>
        <v>0</v>
      </c>
      <c r="R49" s="58">
        <f t="shared" si="5"/>
        <v>306132</v>
      </c>
      <c r="S49" s="59">
        <f t="shared" si="6"/>
        <v>269.3164423330694</v>
      </c>
      <c r="T49" s="7">
        <f>[1]Лист2!S36</f>
        <v>43830</v>
      </c>
    </row>
    <row r="50" spans="1:20" ht="15.75" customHeight="1" thickBot="1">
      <c r="A50" s="130">
        <v>20</v>
      </c>
      <c r="B50" s="130"/>
      <c r="C50" s="89" t="str">
        <f>[1]Лист2!C37</f>
        <v>г. Ипатово, ул. Циолковского, д. 14</v>
      </c>
      <c r="D50" s="56" t="s">
        <v>16</v>
      </c>
      <c r="E50" s="57">
        <f>[1]Лист2!D37</f>
        <v>1970</v>
      </c>
      <c r="F50" s="57">
        <v>0</v>
      </c>
      <c r="G50" s="57" t="str">
        <f>[1]Лист2!F37</f>
        <v>Прочие</v>
      </c>
      <c r="H50" s="57">
        <f>[1]Лист2!G37</f>
        <v>2</v>
      </c>
      <c r="I50" s="57">
        <f>[1]Лист2!H37</f>
        <v>3</v>
      </c>
      <c r="J50" s="58">
        <f>[1]Лист2!I37</f>
        <v>1061.0999999999999</v>
      </c>
      <c r="K50" s="57">
        <f>[1]Лист2!J37</f>
        <v>987.9</v>
      </c>
      <c r="L50" s="57">
        <f>[1]Лист2!K37</f>
        <v>987.9</v>
      </c>
      <c r="M50" s="57">
        <f>[1]Лист2!L37</f>
        <v>44</v>
      </c>
      <c r="N50" s="58">
        <v>340353.6</v>
      </c>
      <c r="O50" s="57">
        <f>[1]Лист2!N37</f>
        <v>0</v>
      </c>
      <c r="P50" s="57">
        <f>[1]Лист2!O37</f>
        <v>0</v>
      </c>
      <c r="Q50" s="57">
        <f>[1]Лист2!P37</f>
        <v>0</v>
      </c>
      <c r="R50" s="58">
        <f t="shared" si="5"/>
        <v>340353.6</v>
      </c>
      <c r="S50" s="59">
        <f t="shared" si="6"/>
        <v>320.75544246536612</v>
      </c>
      <c r="T50" s="7">
        <f>[1]Лист2!S37</f>
        <v>43830</v>
      </c>
    </row>
    <row r="51" spans="1:20" ht="15.75" customHeight="1" thickBot="1">
      <c r="A51" s="130">
        <v>21</v>
      </c>
      <c r="B51" s="130"/>
      <c r="C51" s="89" t="str">
        <f>[1]Лист2!C38</f>
        <v>г. Ипатово, ул. Циолковского, д. 16</v>
      </c>
      <c r="D51" s="56" t="s">
        <v>16</v>
      </c>
      <c r="E51" s="57">
        <f>[1]Лист2!D38</f>
        <v>1972</v>
      </c>
      <c r="F51" s="57">
        <v>0</v>
      </c>
      <c r="G51" s="57" t="str">
        <f>[1]Лист2!F38</f>
        <v>Прочие</v>
      </c>
      <c r="H51" s="57">
        <f>[1]Лист2!G38</f>
        <v>3</v>
      </c>
      <c r="I51" s="57">
        <f>[1]Лист2!H38</f>
        <v>2</v>
      </c>
      <c r="J51" s="58">
        <f>[1]Лист2!I38</f>
        <v>1314.4</v>
      </c>
      <c r="K51" s="57">
        <f>[1]Лист2!J38</f>
        <v>939</v>
      </c>
      <c r="L51" s="57">
        <f>[1]Лист2!K38</f>
        <v>939</v>
      </c>
      <c r="M51" s="57">
        <f>[1]Лист2!L38</f>
        <v>47</v>
      </c>
      <c r="N51" s="58">
        <v>356416.8</v>
      </c>
      <c r="O51" s="57">
        <f>[1]Лист2!N38</f>
        <v>0</v>
      </c>
      <c r="P51" s="57">
        <f>[1]Лист2!O38</f>
        <v>0</v>
      </c>
      <c r="Q51" s="57">
        <f>[1]Лист2!P38</f>
        <v>0</v>
      </c>
      <c r="R51" s="58">
        <f t="shared" si="5"/>
        <v>356416.8</v>
      </c>
      <c r="S51" s="59">
        <f t="shared" si="6"/>
        <v>271.16311625076077</v>
      </c>
      <c r="T51" s="7">
        <f>[1]Лист2!S38</f>
        <v>43830</v>
      </c>
    </row>
    <row r="52" spans="1:20" ht="15.75" customHeight="1" thickBot="1">
      <c r="A52" s="86">
        <v>22</v>
      </c>
      <c r="B52" s="86">
        <f>[1]Лист2!B39</f>
        <v>24</v>
      </c>
      <c r="C52" s="89" t="str">
        <f>[1]Лист2!C39</f>
        <v>г. Ипатово, ул. Циолковского, д. 2</v>
      </c>
      <c r="D52" s="56" t="s">
        <v>16</v>
      </c>
      <c r="E52" s="57">
        <f>[1]Лист2!D39</f>
        <v>1966</v>
      </c>
      <c r="F52" s="57">
        <v>0</v>
      </c>
      <c r="G52" s="57" t="str">
        <f>[1]Лист2!F39</f>
        <v>Прочие</v>
      </c>
      <c r="H52" s="57">
        <f>[1]Лист2!G39</f>
        <v>2</v>
      </c>
      <c r="I52" s="57">
        <f>[1]Лист2!H39</f>
        <v>2</v>
      </c>
      <c r="J52" s="58">
        <f>[1]Лист2!I39</f>
        <v>947.5</v>
      </c>
      <c r="K52" s="57">
        <f>[1]Лист2!J39</f>
        <v>719.1</v>
      </c>
      <c r="L52" s="57">
        <f>[1]Лист2!K39</f>
        <v>719.1</v>
      </c>
      <c r="M52" s="57">
        <f>[1]Лист2!L39</f>
        <v>33</v>
      </c>
      <c r="N52" s="58">
        <v>2433611</v>
      </c>
      <c r="O52" s="57">
        <f>[1]Лист2!N39</f>
        <v>0</v>
      </c>
      <c r="P52" s="57">
        <f>[1]Лист2!O39</f>
        <v>0</v>
      </c>
      <c r="Q52" s="57">
        <f>[1]Лист2!P39</f>
        <v>0</v>
      </c>
      <c r="R52" s="58">
        <f t="shared" si="5"/>
        <v>2433611</v>
      </c>
      <c r="S52" s="59">
        <f t="shared" si="6"/>
        <v>2568.4548812664907</v>
      </c>
      <c r="T52" s="7">
        <f>[1]Лист2!S39</f>
        <v>43830</v>
      </c>
    </row>
    <row r="53" spans="1:20" ht="15.75" customHeight="1" thickBot="1">
      <c r="A53" s="130">
        <v>23</v>
      </c>
      <c r="B53" s="130"/>
      <c r="C53" s="89" t="str">
        <f>[1]Лист2!C40</f>
        <v>г. Ипатово, ул. Циолковского, д. 7</v>
      </c>
      <c r="D53" s="56" t="s">
        <v>16</v>
      </c>
      <c r="E53" s="57">
        <f>[1]Лист2!D40</f>
        <v>1964</v>
      </c>
      <c r="F53" s="57">
        <v>0</v>
      </c>
      <c r="G53" s="57" t="str">
        <f>[1]Лист2!F40</f>
        <v>Прочие</v>
      </c>
      <c r="H53" s="57">
        <f>[1]Лист2!G40</f>
        <v>2</v>
      </c>
      <c r="I53" s="57">
        <f>[1]Лист2!H40</f>
        <v>2</v>
      </c>
      <c r="J53" s="57">
        <f>[1]Лист2!I40</f>
        <v>979.2</v>
      </c>
      <c r="K53" s="57">
        <f>[1]Лист2!J40</f>
        <v>629.29999999999995</v>
      </c>
      <c r="L53" s="57">
        <f>[1]Лист2!K40</f>
        <v>602.29999999999995</v>
      </c>
      <c r="M53" s="57">
        <f>[1]Лист2!L40</f>
        <v>37</v>
      </c>
      <c r="N53" s="58">
        <v>207192</v>
      </c>
      <c r="O53" s="57">
        <f>[1]Лист2!N40</f>
        <v>0</v>
      </c>
      <c r="P53" s="57">
        <f>[1]Лист2!O40</f>
        <v>0</v>
      </c>
      <c r="Q53" s="57">
        <f>[1]Лист2!P40</f>
        <v>0</v>
      </c>
      <c r="R53" s="58">
        <f t="shared" si="5"/>
        <v>207192</v>
      </c>
      <c r="S53" s="59">
        <f t="shared" si="6"/>
        <v>211.59313725490196</v>
      </c>
      <c r="T53" s="7">
        <f>[1]Лист2!S40</f>
        <v>43830</v>
      </c>
    </row>
    <row r="54" spans="1:20" ht="15.75" customHeight="1" thickBot="1">
      <c r="A54" s="130">
        <v>24</v>
      </c>
      <c r="B54" s="130"/>
      <c r="C54" s="89" t="str">
        <f>[1]Лист2!C41</f>
        <v>г. Ипатово, ул. Циолковского, д. 3</v>
      </c>
      <c r="D54" s="56" t="s">
        <v>16</v>
      </c>
      <c r="E54" s="57">
        <f>[1]Лист2!D41</f>
        <v>1964</v>
      </c>
      <c r="F54" s="57">
        <v>0</v>
      </c>
      <c r="G54" s="57" t="str">
        <f>[1]Лист2!F41</f>
        <v>Прочие</v>
      </c>
      <c r="H54" s="57">
        <f>[1]Лист2!G41</f>
        <v>2</v>
      </c>
      <c r="I54" s="57">
        <f>[1]Лист2!H41</f>
        <v>2</v>
      </c>
      <c r="J54" s="58">
        <f>[1]Лист2!I41</f>
        <v>680.9</v>
      </c>
      <c r="K54" s="57">
        <f>[1]Лист2!J41</f>
        <v>632.6</v>
      </c>
      <c r="L54" s="57">
        <f>[1]Лист2!K41</f>
        <v>632.6</v>
      </c>
      <c r="M54" s="57">
        <f>[1]Лист2!L41</f>
        <v>32</v>
      </c>
      <c r="N54" s="58">
        <v>676211.4</v>
      </c>
      <c r="O54" s="57">
        <f>[1]Лист2!N41</f>
        <v>0</v>
      </c>
      <c r="P54" s="57">
        <f>[1]Лист2!O41</f>
        <v>0</v>
      </c>
      <c r="Q54" s="57">
        <f>[1]Лист2!P41</f>
        <v>0</v>
      </c>
      <c r="R54" s="58">
        <f t="shared" si="5"/>
        <v>676211.4</v>
      </c>
      <c r="S54" s="59">
        <f t="shared" si="6"/>
        <v>993.11411367307983</v>
      </c>
      <c r="T54" s="7">
        <f>[1]Лист2!S41</f>
        <v>43830</v>
      </c>
    </row>
    <row r="55" spans="1:20" ht="15.75" customHeight="1" thickBot="1">
      <c r="A55" s="130">
        <v>25</v>
      </c>
      <c r="B55" s="130"/>
      <c r="C55" s="89" t="str">
        <f>[1]Лист2!C42</f>
        <v>г. Ипатово, ул. Циолковского, д. 5</v>
      </c>
      <c r="D55" s="56" t="s">
        <v>16</v>
      </c>
      <c r="E55" s="57">
        <f>[1]Лист2!D42</f>
        <v>1967</v>
      </c>
      <c r="F55" s="57">
        <v>0</v>
      </c>
      <c r="G55" s="57" t="str">
        <f>[1]Лист2!F42</f>
        <v>Прочие</v>
      </c>
      <c r="H55" s="57">
        <f>[1]Лист2!G42</f>
        <v>2</v>
      </c>
      <c r="I55" s="57">
        <f>[1]Лист2!H42</f>
        <v>2</v>
      </c>
      <c r="J55" s="58">
        <f>[1]Лист2!I42</f>
        <v>1139.0999999999999</v>
      </c>
      <c r="K55" s="57">
        <f>[1]Лист2!J42</f>
        <v>717.5</v>
      </c>
      <c r="L55" s="57">
        <f>[1]Лист2!K42</f>
        <v>717.5</v>
      </c>
      <c r="M55" s="57">
        <f>[1]Лист2!L42</f>
        <v>21</v>
      </c>
      <c r="N55" s="58">
        <v>305666.40000000002</v>
      </c>
      <c r="O55" s="57">
        <f>[1]Лист2!N42</f>
        <v>0</v>
      </c>
      <c r="P55" s="57">
        <f>[1]Лист2!O42</f>
        <v>0</v>
      </c>
      <c r="Q55" s="57">
        <f>[1]Лист2!P42</f>
        <v>0</v>
      </c>
      <c r="R55" s="58">
        <f t="shared" si="5"/>
        <v>305666.40000000002</v>
      </c>
      <c r="S55" s="59">
        <f t="shared" si="6"/>
        <v>268.34026863313147</v>
      </c>
      <c r="T55" s="7">
        <f>[1]Лист2!S42</f>
        <v>43830</v>
      </c>
    </row>
    <row r="56" spans="1:20" ht="15.75" customHeight="1" thickBot="1">
      <c r="A56" s="86">
        <v>26</v>
      </c>
      <c r="B56" s="86">
        <f>[1]Лист2!B43</f>
        <v>28</v>
      </c>
      <c r="C56" s="89" t="str">
        <f>[1]Лист2!C43</f>
        <v>г. Ипатово, ул. Циолковского, д. 6</v>
      </c>
      <c r="D56" s="56" t="s">
        <v>16</v>
      </c>
      <c r="E56" s="57">
        <f>[1]Лист2!D43</f>
        <v>1968</v>
      </c>
      <c r="F56" s="57">
        <v>0</v>
      </c>
      <c r="G56" s="57" t="str">
        <f>[1]Лист2!F43</f>
        <v>Прочие</v>
      </c>
      <c r="H56" s="57">
        <f>[1]Лист2!G43</f>
        <v>2</v>
      </c>
      <c r="I56" s="57">
        <f>[1]Лист2!H43</f>
        <v>2</v>
      </c>
      <c r="J56" s="58">
        <f>[1]Лист2!I43</f>
        <v>1138.8</v>
      </c>
      <c r="K56" s="57">
        <f>[1]Лист2!J43</f>
        <v>731.5</v>
      </c>
      <c r="L56" s="57">
        <f>[1]Лист2!K43</f>
        <v>731.5</v>
      </c>
      <c r="M56" s="57">
        <f>[1]Лист2!L43</f>
        <v>21</v>
      </c>
      <c r="N56" s="58">
        <v>305666.40000000002</v>
      </c>
      <c r="O56" s="57">
        <f>[1]Лист2!N43</f>
        <v>0</v>
      </c>
      <c r="P56" s="57">
        <f>[1]Лист2!O43</f>
        <v>0</v>
      </c>
      <c r="Q56" s="57">
        <f>[1]Лист2!P43</f>
        <v>0</v>
      </c>
      <c r="R56" s="58">
        <f t="shared" si="5"/>
        <v>305666.40000000002</v>
      </c>
      <c r="S56" s="59">
        <f t="shared" si="6"/>
        <v>268.41095890410963</v>
      </c>
      <c r="T56" s="7">
        <f>[1]Лист2!S43</f>
        <v>43830</v>
      </c>
    </row>
    <row r="57" spans="1:20" ht="15.75" customHeight="1" thickBot="1">
      <c r="A57" s="130">
        <v>27</v>
      </c>
      <c r="B57" s="130"/>
      <c r="C57" s="89" t="str">
        <f>[1]Лист2!C44</f>
        <v>г. Ипатово, ул. Циолковского, д. 8</v>
      </c>
      <c r="D57" s="56" t="s">
        <v>16</v>
      </c>
      <c r="E57" s="57">
        <f>[1]Лист2!D44</f>
        <v>1970</v>
      </c>
      <c r="F57" s="57">
        <v>0</v>
      </c>
      <c r="G57" s="57" t="str">
        <f>[1]Лист2!F44</f>
        <v>Прочие</v>
      </c>
      <c r="H57" s="57">
        <f>[1]Лист2!G44</f>
        <v>2</v>
      </c>
      <c r="I57" s="57">
        <f>[1]Лист2!H44</f>
        <v>2</v>
      </c>
      <c r="J57" s="58">
        <f>[1]Лист2!I44</f>
        <v>1100.0999999999999</v>
      </c>
      <c r="K57" s="57">
        <f>[1]Лист2!J44</f>
        <v>700.7</v>
      </c>
      <c r="L57" s="57">
        <f>[1]Лист2!K44</f>
        <v>700.7</v>
      </c>
      <c r="M57" s="57">
        <f>[1]Лист2!L44</f>
        <v>29</v>
      </c>
      <c r="N57" s="58">
        <v>305200.8</v>
      </c>
      <c r="O57" s="57">
        <f>[1]Лист2!N44</f>
        <v>0</v>
      </c>
      <c r="P57" s="57">
        <f>[1]Лист2!O44</f>
        <v>0</v>
      </c>
      <c r="Q57" s="57">
        <f>[1]Лист2!P44</f>
        <v>0</v>
      </c>
      <c r="R57" s="58">
        <f t="shared" si="5"/>
        <v>305200.8</v>
      </c>
      <c r="S57" s="59">
        <f t="shared" si="6"/>
        <v>277.43005181347149</v>
      </c>
      <c r="T57" s="7">
        <f>[1]Лист2!S44</f>
        <v>43830</v>
      </c>
    </row>
    <row r="58" spans="1:20" ht="15.75" customHeight="1" thickBot="1">
      <c r="A58" s="131">
        <v>28</v>
      </c>
      <c r="B58" s="131"/>
      <c r="C58" s="90" t="str">
        <f>[1]Лист2!C45</f>
        <v>г. Ипатово, ул. Циолковского, д. 9</v>
      </c>
      <c r="D58" s="65" t="s">
        <v>16</v>
      </c>
      <c r="E58" s="64">
        <f>[1]Лист2!D45</f>
        <v>1967</v>
      </c>
      <c r="F58" s="64">
        <v>0</v>
      </c>
      <c r="G58" s="64" t="str">
        <f>[1]Лист2!F45</f>
        <v>Прочие</v>
      </c>
      <c r="H58" s="64">
        <f>[1]Лист2!G45</f>
        <v>2</v>
      </c>
      <c r="I58" s="64">
        <f>[1]Лист2!H45</f>
        <v>2</v>
      </c>
      <c r="J58" s="64">
        <f>[1]Лист2!I45</f>
        <v>982.5</v>
      </c>
      <c r="K58" s="64">
        <f>[1]Лист2!J45</f>
        <v>625.6</v>
      </c>
      <c r="L58" s="64">
        <f>[1]Лист2!K45</f>
        <v>625.6</v>
      </c>
      <c r="M58" s="64">
        <f>[1]Лист2!L45</f>
        <v>29</v>
      </c>
      <c r="N58" s="66">
        <v>293328</v>
      </c>
      <c r="O58" s="64">
        <f>[1]Лист2!N45</f>
        <v>0</v>
      </c>
      <c r="P58" s="64">
        <f>[1]Лист2!O45</f>
        <v>0</v>
      </c>
      <c r="Q58" s="64">
        <f>[1]Лист2!P45</f>
        <v>0</v>
      </c>
      <c r="R58" s="66">
        <f t="shared" si="5"/>
        <v>293328</v>
      </c>
      <c r="S58" s="67">
        <f t="shared" si="6"/>
        <v>298.55267175572521</v>
      </c>
      <c r="T58" s="63">
        <v>43830</v>
      </c>
    </row>
    <row r="59" spans="1:20" ht="15.75" customHeight="1">
      <c r="A59" s="85">
        <v>29</v>
      </c>
      <c r="B59" s="85"/>
      <c r="C59" s="90" t="s">
        <v>26</v>
      </c>
      <c r="D59" s="65" t="s">
        <v>16</v>
      </c>
      <c r="E59" s="87">
        <v>1975</v>
      </c>
      <c r="F59" s="64">
        <v>0</v>
      </c>
      <c r="G59" s="87" t="s">
        <v>25</v>
      </c>
      <c r="H59" s="64">
        <v>2</v>
      </c>
      <c r="I59" s="64">
        <v>1</v>
      </c>
      <c r="J59" s="64">
        <v>283.2</v>
      </c>
      <c r="K59" s="64">
        <v>271.8</v>
      </c>
      <c r="L59" s="64">
        <v>0</v>
      </c>
      <c r="M59" s="64">
        <v>8</v>
      </c>
      <c r="N59" s="66">
        <v>101824</v>
      </c>
      <c r="O59" s="64">
        <v>0</v>
      </c>
      <c r="P59" s="64">
        <v>0</v>
      </c>
      <c r="Q59" s="64">
        <v>0</v>
      </c>
      <c r="R59" s="66">
        <v>101824</v>
      </c>
      <c r="S59" s="67">
        <v>324</v>
      </c>
      <c r="T59" s="70">
        <v>43830</v>
      </c>
    </row>
    <row r="60" spans="1:20" ht="15.75" customHeight="1">
      <c r="A60" s="86">
        <v>30</v>
      </c>
      <c r="B60" s="86"/>
      <c r="C60" s="89" t="s">
        <v>27</v>
      </c>
      <c r="D60" s="56" t="s">
        <v>16</v>
      </c>
      <c r="E60" s="68">
        <v>1977</v>
      </c>
      <c r="F60" s="57">
        <v>0</v>
      </c>
      <c r="G60" s="68" t="s">
        <v>25</v>
      </c>
      <c r="H60" s="57">
        <v>2</v>
      </c>
      <c r="I60" s="57">
        <v>1</v>
      </c>
      <c r="J60" s="71">
        <v>420</v>
      </c>
      <c r="K60" s="72">
        <v>370</v>
      </c>
      <c r="L60" s="57">
        <v>114.5</v>
      </c>
      <c r="M60" s="57">
        <v>20</v>
      </c>
      <c r="N60" s="58">
        <v>90792</v>
      </c>
      <c r="O60" s="57">
        <v>0</v>
      </c>
      <c r="P60" s="57">
        <v>0</v>
      </c>
      <c r="Q60" s="57">
        <v>0</v>
      </c>
      <c r="R60" s="58">
        <v>90792</v>
      </c>
      <c r="S60" s="59">
        <v>171</v>
      </c>
      <c r="T60" s="69">
        <v>43830</v>
      </c>
    </row>
    <row r="61" spans="1:20" ht="23.25" customHeight="1">
      <c r="A61" s="86">
        <v>31</v>
      </c>
      <c r="B61" s="86"/>
      <c r="C61" s="89" t="s">
        <v>28</v>
      </c>
      <c r="D61" s="56" t="s">
        <v>16</v>
      </c>
      <c r="E61" s="68">
        <v>1972</v>
      </c>
      <c r="F61" s="57">
        <v>0</v>
      </c>
      <c r="G61" s="68" t="s">
        <v>18</v>
      </c>
      <c r="H61" s="57">
        <v>2</v>
      </c>
      <c r="I61" s="57">
        <v>2</v>
      </c>
      <c r="J61" s="57">
        <v>682.35</v>
      </c>
      <c r="K61" s="57">
        <v>394.9</v>
      </c>
      <c r="L61" s="57">
        <v>394.9</v>
      </c>
      <c r="M61" s="57">
        <v>16</v>
      </c>
      <c r="N61" s="58">
        <v>542910</v>
      </c>
      <c r="O61" s="57">
        <v>0</v>
      </c>
      <c r="P61" s="57">
        <v>0</v>
      </c>
      <c r="Q61" s="57">
        <v>0</v>
      </c>
      <c r="R61" s="58">
        <v>542910</v>
      </c>
      <c r="S61" s="59">
        <v>796</v>
      </c>
      <c r="T61" s="69">
        <v>43830</v>
      </c>
    </row>
    <row r="62" spans="1:20" ht="15.75" customHeight="1">
      <c r="A62" s="86">
        <v>32</v>
      </c>
      <c r="B62" s="86"/>
      <c r="C62" s="68" t="s">
        <v>29</v>
      </c>
      <c r="D62" s="56" t="s">
        <v>16</v>
      </c>
      <c r="E62" s="68">
        <v>1984</v>
      </c>
      <c r="F62" s="57">
        <v>0</v>
      </c>
      <c r="G62" s="68" t="s">
        <v>25</v>
      </c>
      <c r="H62" s="57">
        <v>2</v>
      </c>
      <c r="I62" s="57">
        <v>2</v>
      </c>
      <c r="J62" s="57">
        <v>795.9</v>
      </c>
      <c r="K62" s="57">
        <v>488.3</v>
      </c>
      <c r="L62" s="57">
        <v>488.3</v>
      </c>
      <c r="M62" s="57">
        <v>13</v>
      </c>
      <c r="N62" s="58">
        <v>575336.1</v>
      </c>
      <c r="O62" s="57">
        <v>0</v>
      </c>
      <c r="P62" s="57">
        <v>0</v>
      </c>
      <c r="Q62" s="57">
        <v>0</v>
      </c>
      <c r="R62" s="58">
        <v>575336.1</v>
      </c>
      <c r="S62" s="59">
        <v>723</v>
      </c>
      <c r="T62" s="69">
        <v>43830</v>
      </c>
    </row>
    <row r="63" spans="1:20" ht="47.25" customHeight="1" thickBot="1">
      <c r="A63" s="132" t="s">
        <v>24</v>
      </c>
      <c r="B63" s="133"/>
      <c r="C63" s="133"/>
      <c r="D63" s="133"/>
      <c r="E63" s="133"/>
      <c r="F63" s="134"/>
      <c r="G63" s="17">
        <f>[1]Лист2!F46</f>
        <v>0</v>
      </c>
      <c r="H63" s="17">
        <f>[1]Лист2!G46</f>
        <v>0</v>
      </c>
      <c r="I63" s="17">
        <f>[1]Лист2!H46</f>
        <v>0</v>
      </c>
      <c r="J63" s="17">
        <f>SUM(J31:J62)</f>
        <v>22725.35</v>
      </c>
      <c r="K63" s="61">
        <f t="shared" ref="K63:R63" si="7">SUM(K31:K62)</f>
        <v>15929.400000000001</v>
      </c>
      <c r="L63" s="61">
        <f t="shared" si="7"/>
        <v>15327.500000000002</v>
      </c>
      <c r="M63" s="61">
        <f t="shared" si="7"/>
        <v>679</v>
      </c>
      <c r="N63" s="84">
        <f t="shared" si="7"/>
        <v>11144648.200000001</v>
      </c>
      <c r="O63" s="61">
        <f t="shared" si="7"/>
        <v>0</v>
      </c>
      <c r="P63" s="61">
        <f t="shared" si="7"/>
        <v>0</v>
      </c>
      <c r="Q63" s="61">
        <f t="shared" si="7"/>
        <v>0</v>
      </c>
      <c r="R63" s="61">
        <f t="shared" si="7"/>
        <v>11144648.200000001</v>
      </c>
      <c r="S63" s="17">
        <f>[1]Лист2!R46</f>
        <v>0</v>
      </c>
      <c r="T63" s="17">
        <f>[1]Лист2!S46</f>
        <v>0</v>
      </c>
    </row>
    <row r="64" spans="1:20" ht="31.5" customHeight="1" thickBot="1">
      <c r="A64" s="135" t="s">
        <v>30</v>
      </c>
      <c r="B64" s="136"/>
      <c r="C64" s="136"/>
      <c r="D64" s="136"/>
      <c r="E64" s="136"/>
      <c r="F64" s="137"/>
      <c r="G64" s="32">
        <v>0</v>
      </c>
      <c r="H64" s="32">
        <v>0</v>
      </c>
      <c r="I64" s="33">
        <f t="shared" ref="I64:S64" si="8" xml:space="preserve"> I22+I28+I63</f>
        <v>0</v>
      </c>
      <c r="J64" s="33">
        <f t="shared" si="8"/>
        <v>27834.309999999998</v>
      </c>
      <c r="K64" s="33">
        <f t="shared" si="8"/>
        <v>19661.36</v>
      </c>
      <c r="L64" s="33">
        <f t="shared" si="8"/>
        <v>18901.060000000001</v>
      </c>
      <c r="M64" s="33">
        <f t="shared" si="8"/>
        <v>838</v>
      </c>
      <c r="N64" s="33">
        <f t="shared" si="8"/>
        <v>28297890.800000004</v>
      </c>
      <c r="O64" s="33">
        <f t="shared" si="8"/>
        <v>0</v>
      </c>
      <c r="P64" s="33">
        <f t="shared" si="8"/>
        <v>0</v>
      </c>
      <c r="Q64" s="33">
        <f t="shared" si="8"/>
        <v>0</v>
      </c>
      <c r="R64" s="33">
        <f t="shared" si="8"/>
        <v>28297890.800000004</v>
      </c>
      <c r="S64" s="33">
        <f t="shared" si="8"/>
        <v>0</v>
      </c>
      <c r="T64" s="32">
        <v>0</v>
      </c>
    </row>
    <row r="65" spans="1:20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>
      <c r="A66" s="5" t="s">
        <v>12</v>
      </c>
    </row>
  </sheetData>
  <mergeCells count="39">
    <mergeCell ref="A58:B58"/>
    <mergeCell ref="A63:F63"/>
    <mergeCell ref="A64:F64"/>
    <mergeCell ref="A29:C29"/>
    <mergeCell ref="A30:C30"/>
    <mergeCell ref="A28:F28"/>
    <mergeCell ref="A55:B55"/>
    <mergeCell ref="A57:B57"/>
    <mergeCell ref="A53:B53"/>
    <mergeCell ref="A54:B54"/>
    <mergeCell ref="A49:B49"/>
    <mergeCell ref="A50:B50"/>
    <mergeCell ref="A51:B51"/>
    <mergeCell ref="A23:C23"/>
    <mergeCell ref="A24:C24"/>
    <mergeCell ref="T10:T13"/>
    <mergeCell ref="E11:E13"/>
    <mergeCell ref="F11:F13"/>
    <mergeCell ref="K11:K12"/>
    <mergeCell ref="L11:L12"/>
    <mergeCell ref="N11:N12"/>
    <mergeCell ref="N10:R10"/>
    <mergeCell ref="O11:R11"/>
    <mergeCell ref="J10:J12"/>
    <mergeCell ref="K10:L10"/>
    <mergeCell ref="M10:M12"/>
    <mergeCell ref="S10:S12"/>
    <mergeCell ref="B16:C16"/>
    <mergeCell ref="A15:C15"/>
    <mergeCell ref="Q2:T2"/>
    <mergeCell ref="A14:B14"/>
    <mergeCell ref="I10:I13"/>
    <mergeCell ref="A10:B13"/>
    <mergeCell ref="C10:C13"/>
    <mergeCell ref="E10:F10"/>
    <mergeCell ref="G10:G13"/>
    <mergeCell ref="H10:H13"/>
    <mergeCell ref="D10:D13"/>
    <mergeCell ref="D8:P8"/>
  </mergeCells>
  <pageMargins left="0.7" right="0.7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2018-03-01T10:59:22Z</dcterms:modified>
</cp:coreProperties>
</file>