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 refMode="R1C1"/>
</workbook>
</file>

<file path=xl/calcChain.xml><?xml version="1.0" encoding="utf-8"?>
<calcChain xmlns="http://schemas.openxmlformats.org/spreadsheetml/2006/main">
  <c r="A38" i="1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R49" l="1"/>
  <c r="R53"/>
  <c r="R54"/>
  <c r="R60"/>
  <c r="R61"/>
  <c r="R62"/>
  <c r="R63"/>
  <c r="R35"/>
  <c r="R33"/>
  <c r="L60"/>
  <c r="L61"/>
  <c r="L62"/>
  <c r="L63"/>
  <c r="L53"/>
  <c r="L49"/>
  <c r="L33"/>
  <c r="E32"/>
  <c r="E35"/>
  <c r="E63"/>
  <c r="E60"/>
  <c r="E61"/>
  <c r="E62"/>
  <c r="E49"/>
  <c r="E53"/>
  <c r="C53" s="1"/>
  <c r="E42"/>
  <c r="C49" l="1"/>
  <c r="B48"/>
  <c r="A35" l="1"/>
  <c r="A36"/>
  <c r="A37"/>
  <c r="C62" l="1"/>
  <c r="C19" l="1"/>
  <c r="C20"/>
  <c r="C21"/>
  <c r="C22"/>
  <c r="C18"/>
  <c r="D23"/>
  <c r="E23"/>
  <c r="F23"/>
  <c r="G23"/>
  <c r="H23"/>
  <c r="I23"/>
  <c r="J23"/>
  <c r="K23"/>
  <c r="L23"/>
  <c r="M23"/>
  <c r="N23"/>
  <c r="O23"/>
  <c r="P23"/>
  <c r="Q23"/>
  <c r="R23"/>
  <c r="A32" l="1"/>
  <c r="B32"/>
  <c r="F32"/>
  <c r="G32"/>
  <c r="H32"/>
  <c r="I32"/>
  <c r="J32"/>
  <c r="K32"/>
  <c r="O32"/>
  <c r="P32"/>
  <c r="Q32"/>
  <c r="R32" s="1"/>
  <c r="S32"/>
  <c r="T32"/>
  <c r="U32"/>
  <c r="V32"/>
  <c r="W32"/>
  <c r="X32"/>
  <c r="Y32"/>
  <c r="Z32"/>
  <c r="AA32"/>
  <c r="AB32"/>
  <c r="AC32"/>
  <c r="A33"/>
  <c r="B33"/>
  <c r="D33"/>
  <c r="E33" s="1"/>
  <c r="F33"/>
  <c r="G33"/>
  <c r="H33"/>
  <c r="I33"/>
  <c r="J33"/>
  <c r="O33"/>
  <c r="P33"/>
  <c r="S33"/>
  <c r="T33"/>
  <c r="U33"/>
  <c r="V33"/>
  <c r="W33"/>
  <c r="X33"/>
  <c r="Y33"/>
  <c r="Z33"/>
  <c r="AA33"/>
  <c r="AB33"/>
  <c r="AC33"/>
  <c r="A34"/>
  <c r="B34"/>
  <c r="D34"/>
  <c r="E34" s="1"/>
  <c r="F34"/>
  <c r="G34"/>
  <c r="H34"/>
  <c r="I34"/>
  <c r="J34"/>
  <c r="K34"/>
  <c r="L34" s="1"/>
  <c r="O34"/>
  <c r="P34"/>
  <c r="Q34"/>
  <c r="R34" s="1"/>
  <c r="S34"/>
  <c r="T34"/>
  <c r="U34"/>
  <c r="V34"/>
  <c r="W34"/>
  <c r="X34"/>
  <c r="Y34"/>
  <c r="Z34"/>
  <c r="AA34"/>
  <c r="AB34"/>
  <c r="AC34"/>
  <c r="B35"/>
  <c r="F35"/>
  <c r="G35"/>
  <c r="H35"/>
  <c r="I35"/>
  <c r="J35"/>
  <c r="K35"/>
  <c r="L35" s="1"/>
  <c r="O35"/>
  <c r="P35"/>
  <c r="S35"/>
  <c r="T35"/>
  <c r="U35"/>
  <c r="V35"/>
  <c r="W35"/>
  <c r="X35"/>
  <c r="Y35"/>
  <c r="Z35"/>
  <c r="AA35"/>
  <c r="AB35"/>
  <c r="AC35"/>
  <c r="B36"/>
  <c r="D36"/>
  <c r="E36" s="1"/>
  <c r="F36"/>
  <c r="G36"/>
  <c r="H36"/>
  <c r="I36"/>
  <c r="J36"/>
  <c r="K36"/>
  <c r="L36" s="1"/>
  <c r="O36"/>
  <c r="P36"/>
  <c r="Q36"/>
  <c r="R36" s="1"/>
  <c r="S36"/>
  <c r="T36"/>
  <c r="U36"/>
  <c r="V36"/>
  <c r="W36"/>
  <c r="X36"/>
  <c r="Y36"/>
  <c r="Z36"/>
  <c r="AA36"/>
  <c r="AB36"/>
  <c r="AC36"/>
  <c r="B37"/>
  <c r="D37"/>
  <c r="E37" s="1"/>
  <c r="F37"/>
  <c r="G37"/>
  <c r="H37"/>
  <c r="I37"/>
  <c r="J37"/>
  <c r="K37"/>
  <c r="L37" s="1"/>
  <c r="O37"/>
  <c r="P37"/>
  <c r="Q37"/>
  <c r="R37" s="1"/>
  <c r="S37"/>
  <c r="T37"/>
  <c r="U37"/>
  <c r="V37"/>
  <c r="W37"/>
  <c r="X37"/>
  <c r="Y37"/>
  <c r="Z37"/>
  <c r="AA37"/>
  <c r="AB37"/>
  <c r="AC37"/>
  <c r="B38"/>
  <c r="D38"/>
  <c r="E38" s="1"/>
  <c r="F38"/>
  <c r="G38"/>
  <c r="H38"/>
  <c r="I38"/>
  <c r="J38"/>
  <c r="K38"/>
  <c r="L38" s="1"/>
  <c r="O38"/>
  <c r="P38"/>
  <c r="Q38"/>
  <c r="R38" s="1"/>
  <c r="S38"/>
  <c r="T38"/>
  <c r="U38"/>
  <c r="V38"/>
  <c r="W38"/>
  <c r="X38"/>
  <c r="Y38"/>
  <c r="Z38"/>
  <c r="AA38"/>
  <c r="AB38"/>
  <c r="AC38"/>
  <c r="B39"/>
  <c r="D39"/>
  <c r="E39" s="1"/>
  <c r="F39"/>
  <c r="G39"/>
  <c r="H39"/>
  <c r="I39"/>
  <c r="J39"/>
  <c r="K39"/>
  <c r="L39" s="1"/>
  <c r="O39"/>
  <c r="P39"/>
  <c r="Q39"/>
  <c r="R39" s="1"/>
  <c r="S39"/>
  <c r="T39"/>
  <c r="U39"/>
  <c r="V39"/>
  <c r="W39"/>
  <c r="X39"/>
  <c r="Y39"/>
  <c r="Z39"/>
  <c r="AA39"/>
  <c r="AB39"/>
  <c r="AC39"/>
  <c r="B40"/>
  <c r="D40"/>
  <c r="E40" s="1"/>
  <c r="F40"/>
  <c r="G40"/>
  <c r="H40"/>
  <c r="I40"/>
  <c r="J40"/>
  <c r="K40"/>
  <c r="L40" s="1"/>
  <c r="O40"/>
  <c r="P40"/>
  <c r="Q40"/>
  <c r="R40" s="1"/>
  <c r="S40"/>
  <c r="T40"/>
  <c r="U40"/>
  <c r="V40"/>
  <c r="W40"/>
  <c r="X40"/>
  <c r="Y40"/>
  <c r="Z40"/>
  <c r="AA40"/>
  <c r="AB40"/>
  <c r="AC40"/>
  <c r="B41"/>
  <c r="D41"/>
  <c r="E41" s="1"/>
  <c r="F41"/>
  <c r="G41"/>
  <c r="H41"/>
  <c r="I41"/>
  <c r="J41"/>
  <c r="K41"/>
  <c r="L41" s="1"/>
  <c r="O41"/>
  <c r="P41"/>
  <c r="Q41"/>
  <c r="R41" s="1"/>
  <c r="S41"/>
  <c r="T41"/>
  <c r="U41"/>
  <c r="V41"/>
  <c r="W41"/>
  <c r="X41"/>
  <c r="Y41"/>
  <c r="Z41"/>
  <c r="AA41"/>
  <c r="AB41"/>
  <c r="AC41"/>
  <c r="B42"/>
  <c r="F42"/>
  <c r="G42"/>
  <c r="H42"/>
  <c r="I42"/>
  <c r="J42"/>
  <c r="K42"/>
  <c r="L42" s="1"/>
  <c r="O42"/>
  <c r="P42"/>
  <c r="Q42"/>
  <c r="R42" s="1"/>
  <c r="S42"/>
  <c r="T42"/>
  <c r="U42"/>
  <c r="V42"/>
  <c r="W42"/>
  <c r="X42"/>
  <c r="Y42"/>
  <c r="Z42"/>
  <c r="AA42"/>
  <c r="AB42"/>
  <c r="AC42"/>
  <c r="B43"/>
  <c r="D43"/>
  <c r="E43" s="1"/>
  <c r="F43"/>
  <c r="G43"/>
  <c r="H43"/>
  <c r="I43"/>
  <c r="J43"/>
  <c r="K43"/>
  <c r="L43" s="1"/>
  <c r="O43"/>
  <c r="P43"/>
  <c r="Q43"/>
  <c r="R43" s="1"/>
  <c r="S43"/>
  <c r="T43"/>
  <c r="U43"/>
  <c r="V43"/>
  <c r="W43"/>
  <c r="X43"/>
  <c r="Y43"/>
  <c r="Z43"/>
  <c r="AA43"/>
  <c r="AB43"/>
  <c r="AC43"/>
  <c r="B44"/>
  <c r="D44"/>
  <c r="E44" s="1"/>
  <c r="F44"/>
  <c r="G44"/>
  <c r="H44"/>
  <c r="I44"/>
  <c r="J44"/>
  <c r="K44"/>
  <c r="L44" s="1"/>
  <c r="M44"/>
  <c r="N44"/>
  <c r="O44"/>
  <c r="P44"/>
  <c r="Q44"/>
  <c r="R44" s="1"/>
  <c r="S44"/>
  <c r="T44"/>
  <c r="U44"/>
  <c r="V44"/>
  <c r="W44"/>
  <c r="X44"/>
  <c r="Y44"/>
  <c r="Z44"/>
  <c r="AA44"/>
  <c r="AB44"/>
  <c r="AC44"/>
  <c r="B45"/>
  <c r="D45"/>
  <c r="E45" s="1"/>
  <c r="F45"/>
  <c r="G45"/>
  <c r="H45"/>
  <c r="I45"/>
  <c r="J45"/>
  <c r="K45"/>
  <c r="L45" s="1"/>
  <c r="O45"/>
  <c r="P45"/>
  <c r="Q45"/>
  <c r="R45" s="1"/>
  <c r="S45"/>
  <c r="T45"/>
  <c r="U45"/>
  <c r="V45"/>
  <c r="W45"/>
  <c r="X45"/>
  <c r="Y45"/>
  <c r="Z45"/>
  <c r="AA45"/>
  <c r="AB45"/>
  <c r="AC45"/>
  <c r="B46"/>
  <c r="D46"/>
  <c r="E46" s="1"/>
  <c r="F46"/>
  <c r="G46"/>
  <c r="H46"/>
  <c r="I46"/>
  <c r="J46"/>
  <c r="K46"/>
  <c r="L46" s="1"/>
  <c r="O46"/>
  <c r="P46"/>
  <c r="Q46"/>
  <c r="R46" s="1"/>
  <c r="S46"/>
  <c r="T46"/>
  <c r="U46"/>
  <c r="V46"/>
  <c r="W46"/>
  <c r="X46"/>
  <c r="Y46"/>
  <c r="Z46"/>
  <c r="AA46"/>
  <c r="AB46"/>
  <c r="AC46"/>
  <c r="B47"/>
  <c r="D47"/>
  <c r="E47" s="1"/>
  <c r="F47"/>
  <c r="G47"/>
  <c r="H47"/>
  <c r="I47"/>
  <c r="J47"/>
  <c r="K47"/>
  <c r="L47" s="1"/>
  <c r="O47"/>
  <c r="P47"/>
  <c r="Q47"/>
  <c r="R47" s="1"/>
  <c r="S47"/>
  <c r="T47"/>
  <c r="U47"/>
  <c r="V47"/>
  <c r="W47"/>
  <c r="X47"/>
  <c r="Y47"/>
  <c r="Z47"/>
  <c r="AA47"/>
  <c r="AB47"/>
  <c r="AC47"/>
  <c r="D48"/>
  <c r="E48" s="1"/>
  <c r="F48"/>
  <c r="G48"/>
  <c r="H48"/>
  <c r="I48"/>
  <c r="J48"/>
  <c r="K48"/>
  <c r="L48" s="1"/>
  <c r="O48"/>
  <c r="P48"/>
  <c r="Q48"/>
  <c r="R48" s="1"/>
  <c r="S48"/>
  <c r="T48"/>
  <c r="U48"/>
  <c r="V48"/>
  <c r="W48"/>
  <c r="X48"/>
  <c r="Y48"/>
  <c r="Z48"/>
  <c r="AA48"/>
  <c r="AB48"/>
  <c r="AC48"/>
  <c r="B50"/>
  <c r="D50"/>
  <c r="E50" s="1"/>
  <c r="F50"/>
  <c r="G50"/>
  <c r="H50"/>
  <c r="I50"/>
  <c r="J50"/>
  <c r="K50"/>
  <c r="L50" s="1"/>
  <c r="O50"/>
  <c r="P50"/>
  <c r="Q50"/>
  <c r="R50" s="1"/>
  <c r="S50"/>
  <c r="T50"/>
  <c r="U50"/>
  <c r="V50"/>
  <c r="W50"/>
  <c r="X50"/>
  <c r="Y50"/>
  <c r="Z50"/>
  <c r="AA50"/>
  <c r="AB50"/>
  <c r="AC50"/>
  <c r="B51"/>
  <c r="D51"/>
  <c r="E51" s="1"/>
  <c r="F51"/>
  <c r="G51"/>
  <c r="H51"/>
  <c r="I51"/>
  <c r="J51"/>
  <c r="K51"/>
  <c r="L51" s="1"/>
  <c r="O51"/>
  <c r="P51"/>
  <c r="Q51"/>
  <c r="R51" s="1"/>
  <c r="S51"/>
  <c r="T51"/>
  <c r="U51"/>
  <c r="V51"/>
  <c r="W51"/>
  <c r="X51"/>
  <c r="Y51"/>
  <c r="Z51"/>
  <c r="AA51"/>
  <c r="AB51"/>
  <c r="AC51"/>
  <c r="B52"/>
  <c r="D52"/>
  <c r="E52" s="1"/>
  <c r="F52"/>
  <c r="G52"/>
  <c r="H52"/>
  <c r="I52"/>
  <c r="J52"/>
  <c r="K52"/>
  <c r="L52" s="1"/>
  <c r="O52"/>
  <c r="P52"/>
  <c r="Q52"/>
  <c r="R52" s="1"/>
  <c r="S52"/>
  <c r="T52"/>
  <c r="U52"/>
  <c r="V52"/>
  <c r="W52"/>
  <c r="X52"/>
  <c r="Y52"/>
  <c r="Z52"/>
  <c r="AA52"/>
  <c r="AB52"/>
  <c r="AC52"/>
  <c r="B53"/>
  <c r="F53"/>
  <c r="G53"/>
  <c r="H53"/>
  <c r="I53"/>
  <c r="J53"/>
  <c r="S53"/>
  <c r="T53"/>
  <c r="U53"/>
  <c r="V53"/>
  <c r="W53"/>
  <c r="X53"/>
  <c r="Y53"/>
  <c r="Z53"/>
  <c r="AA53"/>
  <c r="AB53"/>
  <c r="AC53"/>
  <c r="B54"/>
  <c r="D54"/>
  <c r="E54" s="1"/>
  <c r="F54"/>
  <c r="G54"/>
  <c r="H54"/>
  <c r="I54"/>
  <c r="J54"/>
  <c r="K54"/>
  <c r="L54" s="1"/>
  <c r="O54"/>
  <c r="P54"/>
  <c r="S54"/>
  <c r="T54"/>
  <c r="U54"/>
  <c r="V54"/>
  <c r="W54"/>
  <c r="X54"/>
  <c r="Y54"/>
  <c r="Z54"/>
  <c r="AA54"/>
  <c r="AB54"/>
  <c r="AC54"/>
  <c r="B55"/>
  <c r="D55"/>
  <c r="E55" s="1"/>
  <c r="F55"/>
  <c r="G55"/>
  <c r="H55"/>
  <c r="I55"/>
  <c r="J55"/>
  <c r="K55"/>
  <c r="L55" s="1"/>
  <c r="O55"/>
  <c r="P55"/>
  <c r="Q55"/>
  <c r="R55" s="1"/>
  <c r="S55"/>
  <c r="T55"/>
  <c r="U55"/>
  <c r="V55"/>
  <c r="W55"/>
  <c r="X55"/>
  <c r="Y55"/>
  <c r="Z55"/>
  <c r="AA55"/>
  <c r="AB55"/>
  <c r="AC55"/>
  <c r="B56"/>
  <c r="D56"/>
  <c r="E56" s="1"/>
  <c r="F56"/>
  <c r="G56"/>
  <c r="H56"/>
  <c r="I56"/>
  <c r="J56"/>
  <c r="K56"/>
  <c r="L56" s="1"/>
  <c r="O56"/>
  <c r="P56"/>
  <c r="Q56"/>
  <c r="R56" s="1"/>
  <c r="S56"/>
  <c r="T56"/>
  <c r="U56"/>
  <c r="V56"/>
  <c r="W56"/>
  <c r="X56"/>
  <c r="Y56"/>
  <c r="Z56"/>
  <c r="AA56"/>
  <c r="AB56"/>
  <c r="AC56"/>
  <c r="B57"/>
  <c r="D57"/>
  <c r="E57" s="1"/>
  <c r="F57"/>
  <c r="G57"/>
  <c r="H57"/>
  <c r="I57"/>
  <c r="J57"/>
  <c r="K57"/>
  <c r="L57" s="1"/>
  <c r="O57"/>
  <c r="P57"/>
  <c r="Q57"/>
  <c r="R57" s="1"/>
  <c r="S57"/>
  <c r="T57"/>
  <c r="U57"/>
  <c r="V57"/>
  <c r="W57"/>
  <c r="X57"/>
  <c r="Y57"/>
  <c r="Z57"/>
  <c r="AA57"/>
  <c r="AB57"/>
  <c r="AC57"/>
  <c r="B58"/>
  <c r="D58"/>
  <c r="E58" s="1"/>
  <c r="F58"/>
  <c r="G58"/>
  <c r="H58"/>
  <c r="I58"/>
  <c r="J58"/>
  <c r="K58"/>
  <c r="L58" s="1"/>
  <c r="O58"/>
  <c r="P58"/>
  <c r="Q58"/>
  <c r="R58" s="1"/>
  <c r="S58"/>
  <c r="T58"/>
  <c r="U58"/>
  <c r="V58"/>
  <c r="W58"/>
  <c r="X58"/>
  <c r="Y58"/>
  <c r="Z58"/>
  <c r="AA58"/>
  <c r="AB58"/>
  <c r="AC58"/>
  <c r="B59"/>
  <c r="D59"/>
  <c r="E59" s="1"/>
  <c r="F59"/>
  <c r="G59"/>
  <c r="H59"/>
  <c r="I59"/>
  <c r="J59"/>
  <c r="K59"/>
  <c r="L59" s="1"/>
  <c r="O59"/>
  <c r="P59"/>
  <c r="Q59"/>
  <c r="R59" s="1"/>
  <c r="S59"/>
  <c r="T59"/>
  <c r="U59"/>
  <c r="V59"/>
  <c r="W59"/>
  <c r="X59"/>
  <c r="Y59"/>
  <c r="Z59"/>
  <c r="AA59"/>
  <c r="AB59"/>
  <c r="AC59"/>
  <c r="A26"/>
  <c r="B26"/>
  <c r="C26"/>
  <c r="C29" s="1"/>
  <c r="D26"/>
  <c r="E26"/>
  <c r="F26"/>
  <c r="G26"/>
  <c r="H26"/>
  <c r="I26"/>
  <c r="J26"/>
  <c r="K26"/>
  <c r="L26"/>
  <c r="M26"/>
  <c r="M29" s="1"/>
  <c r="N26"/>
  <c r="N29" s="1"/>
  <c r="O26"/>
  <c r="P26"/>
  <c r="Q26"/>
  <c r="Q29" s="1"/>
  <c r="R26"/>
  <c r="R29" s="1"/>
  <c r="S26"/>
  <c r="T26"/>
  <c r="U26"/>
  <c r="V26"/>
  <c r="W26"/>
  <c r="X26"/>
  <c r="Y26"/>
  <c r="Z26"/>
  <c r="AA26"/>
  <c r="AB26"/>
  <c r="AC26"/>
  <c r="A27"/>
  <c r="B27"/>
  <c r="D27"/>
  <c r="E27"/>
  <c r="F27"/>
  <c r="G27"/>
  <c r="H27"/>
  <c r="I27"/>
  <c r="J27"/>
  <c r="K27"/>
  <c r="L27"/>
  <c r="O27"/>
  <c r="P27"/>
  <c r="S27"/>
  <c r="T27"/>
  <c r="U27"/>
  <c r="V27"/>
  <c r="W27"/>
  <c r="X27"/>
  <c r="Y27"/>
  <c r="Z27"/>
  <c r="AA27"/>
  <c r="AB27"/>
  <c r="AC27"/>
  <c r="S29"/>
  <c r="T29"/>
  <c r="U29"/>
  <c r="V29"/>
  <c r="W29"/>
  <c r="X29"/>
  <c r="Y29"/>
  <c r="Z29"/>
  <c r="AA29"/>
  <c r="AB29"/>
  <c r="AC29"/>
  <c r="E64" l="1"/>
  <c r="R64"/>
  <c r="R65" s="1"/>
  <c r="C34"/>
  <c r="L32"/>
  <c r="L64" s="1"/>
  <c r="K64"/>
  <c r="P64"/>
  <c r="O29"/>
  <c r="K29"/>
  <c r="I29"/>
  <c r="G29"/>
  <c r="E29"/>
  <c r="C35"/>
  <c r="P29"/>
  <c r="L29"/>
  <c r="J29"/>
  <c r="H29"/>
  <c r="F29"/>
  <c r="D29"/>
  <c r="C59"/>
  <c r="AC64"/>
  <c r="AC65" s="1"/>
  <c r="AA64"/>
  <c r="AA65" s="1"/>
  <c r="Y64"/>
  <c r="Y65" s="1"/>
  <c r="W64"/>
  <c r="W65" s="1"/>
  <c r="U64"/>
  <c r="U65" s="1"/>
  <c r="S64"/>
  <c r="S65" s="1"/>
  <c r="Q64"/>
  <c r="O64"/>
  <c r="M64"/>
  <c r="M65" s="1"/>
  <c r="I64"/>
  <c r="G64"/>
  <c r="AB64"/>
  <c r="AB65" s="1"/>
  <c r="Z64"/>
  <c r="Z65" s="1"/>
  <c r="X64"/>
  <c r="X65" s="1"/>
  <c r="V64"/>
  <c r="V65" s="1"/>
  <c r="T64"/>
  <c r="T65" s="1"/>
  <c r="N64"/>
  <c r="J64"/>
  <c r="H64"/>
  <c r="F64"/>
  <c r="D64"/>
  <c r="C58"/>
  <c r="C57"/>
  <c r="C56"/>
  <c r="C55"/>
  <c r="C54"/>
  <c r="C52"/>
  <c r="C51"/>
  <c r="C50"/>
  <c r="C48"/>
  <c r="C47"/>
  <c r="C46"/>
  <c r="C45"/>
  <c r="C44"/>
  <c r="C43"/>
  <c r="C41"/>
  <c r="C40"/>
  <c r="C39"/>
  <c r="C38"/>
  <c r="C37"/>
  <c r="C36"/>
  <c r="C33"/>
  <c r="C42"/>
  <c r="C32" l="1"/>
  <c r="C64" s="1"/>
  <c r="F65"/>
  <c r="I65"/>
  <c r="P65"/>
  <c r="J65"/>
  <c r="H65"/>
  <c r="E65"/>
  <c r="G65"/>
  <c r="K65"/>
  <c r="D65"/>
  <c r="O65"/>
  <c r="L65"/>
  <c r="N65"/>
  <c r="B31"/>
  <c r="C23" l="1"/>
  <c r="C65" s="1"/>
  <c r="Q65"/>
</calcChain>
</file>

<file path=xl/sharedStrings.xml><?xml version="1.0" encoding="utf-8"?>
<sst xmlns="http://schemas.openxmlformats.org/spreadsheetml/2006/main" count="83" uniqueCount="56">
  <si>
    <t>Таблица 2.2</t>
  </si>
  <si>
    <t>Реестр многоквартирных домов по видам ремонта внутридомовых инженерных систем и установки коллективных (общедомовых) приборов учета и узлов управления</t>
  </si>
  <si>
    <t xml:space="preserve">№ </t>
  </si>
  <si>
    <t xml:space="preserve">п/п по </t>
  </si>
  <si>
    <t>Адрес МКД</t>
  </si>
  <si>
    <t xml:space="preserve">ремонт </t>
  </si>
  <si>
    <t>внутридомовы</t>
  </si>
  <si>
    <t>х инженерных систем</t>
  </si>
  <si>
    <t>в том числе:</t>
  </si>
  <si>
    <t xml:space="preserve">установка </t>
  </si>
  <si>
    <t>коллективны</t>
  </si>
  <si>
    <t xml:space="preserve">х </t>
  </si>
  <si>
    <t>(общедомовы</t>
  </si>
  <si>
    <t>х) ПУ и УУ</t>
  </si>
  <si>
    <t>водоотведение</t>
  </si>
  <si>
    <t xml:space="preserve">горячего </t>
  </si>
  <si>
    <t>водоснабжени я</t>
  </si>
  <si>
    <t>в том числе</t>
  </si>
  <si>
    <t>холодного водоснабжения</t>
  </si>
  <si>
    <t>газоснабжение</t>
  </si>
  <si>
    <t>теплоснабжение</t>
  </si>
  <si>
    <t>электроснабжение</t>
  </si>
  <si>
    <t>ПУ</t>
  </si>
  <si>
    <t xml:space="preserve"> горячего водоснабжения</t>
  </si>
  <si>
    <t xml:space="preserve">ПУ </t>
  </si>
  <si>
    <t>ПУ газоснабжения</t>
  </si>
  <si>
    <t>ПУ теплоснабжения</t>
  </si>
  <si>
    <t>ПУ электроснабжен ия</t>
  </si>
  <si>
    <t>инженерные сети</t>
  </si>
  <si>
    <t>водоподогреватель</t>
  </si>
  <si>
    <t>руб.</t>
  </si>
  <si>
    <t>п.м.</t>
  </si>
  <si>
    <t>ед.</t>
  </si>
  <si>
    <t>2017 год</t>
  </si>
  <si>
    <t>г. Ипатово, ул. Гагарина, д. 68</t>
  </si>
  <si>
    <t>г. Ипатово, ул. Ленинградская, д. 45</t>
  </si>
  <si>
    <t>г. Ипатово, ул. Циолковского, д. 2</t>
  </si>
  <si>
    <t>г. Ипатово, ул. Циолковского, д. 7</t>
  </si>
  <si>
    <t>/                                                                                                                          /</t>
  </si>
  <si>
    <t>2018 год</t>
  </si>
  <si>
    <t>2019 год</t>
  </si>
  <si>
    <t>г. Ипатово, ул. Ленина,108</t>
  </si>
  <si>
    <t>постановлением администрации Ипатовского городского округа Ставропольского края</t>
  </si>
  <si>
    <t xml:space="preserve"> Ипатовский городской округ Ставропольского края</t>
  </si>
  <si>
    <t xml:space="preserve">Итого: по 2019 году </t>
  </si>
  <si>
    <t>Итого по 2018 году</t>
  </si>
  <si>
    <t>Итого по 2017 году</t>
  </si>
  <si>
    <t>Итого по Ипатовском городскому округу Ставропольского края</t>
  </si>
  <si>
    <t>с.Бурукшун, ул.Советская,13</t>
  </si>
  <si>
    <t>с.Бурукшун, ул.Советская,7</t>
  </si>
  <si>
    <t>с.Лиман, ул.Ленина,68</t>
  </si>
  <si>
    <t>п.Советское Руно, ул.Квартальная,16</t>
  </si>
  <si>
    <t>п.Большевик, ул.Ленина,7</t>
  </si>
  <si>
    <t>УТВЕРЖДЕН:</t>
  </si>
  <si>
    <t>г.Ипатово, ул.Степная,19</t>
  </si>
  <si>
    <t xml:space="preserve">от 01 марта 2018 г. № 186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</si>
</sst>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6"/>
      <color rgb="FF000000"/>
      <name val="Times New Roman"/>
      <family val="1"/>
      <charset val="204"/>
    </font>
    <font>
      <b/>
      <sz val="4.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4.5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5" fillId="0" borderId="0"/>
    <xf numFmtId="0" fontId="16" fillId="0" borderId="0"/>
  </cellStyleXfs>
  <cellXfs count="123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8" fillId="0" borderId="7" xfId="0" applyFont="1" applyBorder="1" applyAlignment="1">
      <alignment horizontal="righ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 indent="15"/>
    </xf>
    <xf numFmtId="0" fontId="8" fillId="0" borderId="6" xfId="0" applyFont="1" applyBorder="1" applyAlignment="1">
      <alignment horizontal="right" vertical="center" wrapText="1"/>
    </xf>
    <xf numFmtId="0" fontId="12" fillId="0" borderId="6" xfId="0" applyFont="1" applyBorder="1" applyAlignment="1">
      <alignment vertical="center" wrapText="1"/>
    </xf>
    <xf numFmtId="0" fontId="8" fillId="0" borderId="19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3" fontId="8" fillId="0" borderId="19" xfId="0" applyNumberFormat="1" applyFont="1" applyBorder="1" applyAlignment="1">
      <alignment horizontal="right" vertical="center" wrapText="1"/>
    </xf>
    <xf numFmtId="0" fontId="13" fillId="0" borderId="19" xfId="0" applyFont="1" applyBorder="1" applyAlignment="1">
      <alignment vertical="center" wrapText="1"/>
    </xf>
    <xf numFmtId="4" fontId="13" fillId="0" borderId="19" xfId="0" applyNumberFormat="1" applyFont="1" applyBorder="1" applyAlignment="1">
      <alignment horizontal="right" vertical="center" wrapText="1"/>
    </xf>
    <xf numFmtId="0" fontId="13" fillId="0" borderId="19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vertical="center" wrapText="1"/>
    </xf>
    <xf numFmtId="4" fontId="11" fillId="0" borderId="7" xfId="0" applyNumberFormat="1" applyFont="1" applyBorder="1" applyAlignment="1">
      <alignment horizontal="right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 indent="1"/>
    </xf>
    <xf numFmtId="4" fontId="13" fillId="0" borderId="6" xfId="0" applyNumberFormat="1" applyFont="1" applyBorder="1" applyAlignment="1">
      <alignment horizontal="right" vertical="center" wrapText="1"/>
    </xf>
    <xf numFmtId="0" fontId="13" fillId="0" borderId="19" xfId="0" applyFont="1" applyBorder="1" applyAlignment="1">
      <alignment horizontal="left" vertical="center" wrapText="1" indent="1"/>
    </xf>
    <xf numFmtId="4" fontId="13" fillId="0" borderId="19" xfId="0" applyNumberFormat="1" applyFont="1" applyFill="1" applyBorder="1" applyAlignment="1">
      <alignment horizontal="right" vertical="center" wrapText="1"/>
    </xf>
    <xf numFmtId="3" fontId="13" fillId="0" borderId="19" xfId="0" applyNumberFormat="1" applyFont="1" applyFill="1" applyBorder="1" applyAlignment="1">
      <alignment horizontal="right" vertical="center" wrapText="1"/>
    </xf>
    <xf numFmtId="4" fontId="11" fillId="0" borderId="19" xfId="0" applyNumberFormat="1" applyFont="1" applyFill="1" applyBorder="1" applyAlignment="1">
      <alignment horizontal="right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4" fillId="0" borderId="19" xfId="0" applyFont="1" applyFill="1" applyBorder="1"/>
    <xf numFmtId="3" fontId="11" fillId="0" borderId="19" xfId="0" applyNumberFormat="1" applyFont="1" applyFill="1" applyBorder="1" applyAlignment="1">
      <alignment horizontal="right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left" vertical="center" wrapText="1"/>
    </xf>
    <xf numFmtId="4" fontId="11" fillId="2" borderId="19" xfId="0" applyNumberFormat="1" applyFont="1" applyFill="1" applyBorder="1" applyAlignment="1">
      <alignment vertical="center"/>
    </xf>
    <xf numFmtId="164" fontId="11" fillId="2" borderId="19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right" vertical="center" wrapText="1"/>
    </xf>
    <xf numFmtId="4" fontId="13" fillId="0" borderId="7" xfId="0" applyNumberFormat="1" applyFont="1" applyFill="1" applyBorder="1" applyAlignment="1">
      <alignment horizontal="right" vertical="center" wrapText="1"/>
    </xf>
    <xf numFmtId="0" fontId="13" fillId="0" borderId="6" xfId="0" applyFont="1" applyFill="1" applyBorder="1" applyAlignment="1">
      <alignment horizontal="right" vertical="center" wrapText="1"/>
    </xf>
    <xf numFmtId="4" fontId="13" fillId="0" borderId="6" xfId="0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19" xfId="0" applyFont="1" applyFill="1" applyBorder="1" applyAlignment="1">
      <alignment horizontal="right" vertical="center" wrapText="1"/>
    </xf>
    <xf numFmtId="4" fontId="8" fillId="0" borderId="19" xfId="0" applyNumberFormat="1" applyFont="1" applyFill="1" applyBorder="1" applyAlignment="1">
      <alignment horizontal="right" vertical="center" wrapText="1"/>
    </xf>
    <xf numFmtId="3" fontId="8" fillId="0" borderId="19" xfId="0" applyNumberFormat="1" applyFont="1" applyFill="1" applyBorder="1" applyAlignment="1">
      <alignment horizontal="right" vertical="center" wrapText="1"/>
    </xf>
    <xf numFmtId="0" fontId="13" fillId="0" borderId="19" xfId="0" applyFont="1" applyFill="1" applyBorder="1" applyAlignment="1">
      <alignment horizontal="left" vertical="center" wrapText="1" indent="1"/>
    </xf>
    <xf numFmtId="3" fontId="13" fillId="3" borderId="19" xfId="0" applyNumberFormat="1" applyFont="1" applyFill="1" applyBorder="1" applyAlignment="1">
      <alignment horizontal="right" vertical="center" wrapText="1"/>
    </xf>
    <xf numFmtId="0" fontId="13" fillId="3" borderId="19" xfId="0" applyFont="1" applyFill="1" applyBorder="1" applyAlignment="1">
      <alignment horizontal="right" vertical="center" wrapText="1"/>
    </xf>
    <xf numFmtId="4" fontId="13" fillId="3" borderId="19" xfId="0" applyNumberFormat="1" applyFont="1" applyFill="1" applyBorder="1" applyAlignment="1">
      <alignment horizontal="right" vertical="center" wrapText="1"/>
    </xf>
    <xf numFmtId="2" fontId="13" fillId="0" borderId="19" xfId="0" applyNumberFormat="1" applyFont="1" applyFill="1" applyBorder="1" applyAlignment="1">
      <alignment horizontal="right" vertical="center" wrapText="1"/>
    </xf>
    <xf numFmtId="2" fontId="14" fillId="0" borderId="19" xfId="0" applyNumberFormat="1" applyFont="1" applyFill="1" applyBorder="1"/>
    <xf numFmtId="3" fontId="11" fillId="2" borderId="19" xfId="0" applyNumberFormat="1" applyFont="1" applyFill="1" applyBorder="1" applyAlignment="1">
      <alignment vertical="center"/>
    </xf>
    <xf numFmtId="2" fontId="13" fillId="3" borderId="19" xfId="0" applyNumberFormat="1" applyFont="1" applyFill="1" applyBorder="1" applyAlignment="1">
      <alignment horizontal="right" vertical="center" wrapText="1"/>
    </xf>
    <xf numFmtId="4" fontId="13" fillId="0" borderId="19" xfId="0" applyNumberFormat="1" applyFont="1" applyFill="1" applyBorder="1" applyAlignment="1">
      <alignment horizontal="right" vertical="center"/>
    </xf>
    <xf numFmtId="0" fontId="13" fillId="0" borderId="22" xfId="0" applyFont="1" applyFill="1" applyBorder="1" applyAlignment="1">
      <alignment vertical="center" wrapText="1"/>
    </xf>
    <xf numFmtId="165" fontId="13" fillId="0" borderId="19" xfId="0" applyNumberFormat="1" applyFont="1" applyFill="1" applyBorder="1" applyAlignment="1">
      <alignment horizontal="right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18" fillId="0" borderId="19" xfId="0" applyFont="1" applyBorder="1"/>
    <xf numFmtId="2" fontId="18" fillId="0" borderId="19" xfId="0" applyNumberFormat="1" applyFont="1" applyBorder="1"/>
    <xf numFmtId="0" fontId="19" fillId="0" borderId="0" xfId="0" applyFont="1"/>
    <xf numFmtId="0" fontId="17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4" fontId="5" fillId="0" borderId="18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justify" vertical="center" wrapText="1"/>
    </xf>
    <xf numFmtId="0" fontId="11" fillId="0" borderId="21" xfId="0" applyFont="1" applyFill="1" applyBorder="1" applyAlignment="1">
      <alignment horizontal="justify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wrapText="1" indent="1"/>
    </xf>
  </cellXfs>
  <cellStyles count="4">
    <cellStyle name="Обычный" xfId="0" builtinId="0"/>
    <cellStyle name="Обычный 2" xfId="1"/>
    <cellStyle name="Обычный 2 2" xfId="3"/>
    <cellStyle name="Обычный 3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82;&#1072;&#1087;&#1088;&#1077;&#1084;&#1086;&#1085;&#1090;%202014-2041/2017/&#1087;&#1083;&#1072;&#1085;&#1099;%20&#1082;&#1088;%202017/&#1082;&#1086;&#1088;&#1088;&#1077;&#1082;&#1094;&#1080;&#1103;%20&#1082;&#1088;&#1072;&#1090;&#1082;.%20&#1087;&#1083;.%20&#1082;%2015.09.17/&#1082;&#1088;%20&#1087;&#1083;&#1072;&#1085;%20&#1082;%2015.09.17/&#1048;&#1087;&#1072;&#1090;&#1086;&#1074;&#1086;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 refreshError="1">
        <row r="3">
          <cell r="B3">
            <v>1</v>
          </cell>
        </row>
        <row r="11">
          <cell r="AP11">
            <v>1</v>
          </cell>
          <cell r="AQ11" t="str">
            <v>г. Ипатово, ул. Первомайская, д. 48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</row>
        <row r="12">
          <cell r="AP12">
            <v>2</v>
          </cell>
          <cell r="AQ12" t="str">
            <v>г. Ипатово, ул. Первомайская, д. 52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D12">
            <v>0</v>
          </cell>
          <cell r="BE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</row>
        <row r="13"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</row>
        <row r="16">
          <cell r="AP16">
            <v>1</v>
          </cell>
          <cell r="AQ16" t="str">
            <v>г. Ипатово, ул. Гагарина, д. 62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D16">
            <v>0</v>
          </cell>
          <cell r="BE16">
            <v>0</v>
          </cell>
          <cell r="BF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</row>
        <row r="17">
          <cell r="AP17">
            <v>2</v>
          </cell>
          <cell r="AQ17" t="str">
            <v>г. Ипатово, ул. Гагарина, д. 64</v>
          </cell>
          <cell r="AS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BD17">
            <v>0</v>
          </cell>
          <cell r="BE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</row>
        <row r="18">
          <cell r="AP18">
            <v>3</v>
          </cell>
          <cell r="AQ18" t="str">
            <v>г. Ипатово, ул. Гагарина, д. 66</v>
          </cell>
          <cell r="AS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D18">
            <v>0</v>
          </cell>
          <cell r="BE18">
            <v>0</v>
          </cell>
          <cell r="BF18">
            <v>130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</row>
        <row r="19">
          <cell r="AP19">
            <v>4</v>
          </cell>
          <cell r="AQ19" t="str">
            <v>г. Ипатово, ул. Гагарина, д. 68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D19">
            <v>0</v>
          </cell>
          <cell r="BE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</row>
        <row r="20">
          <cell r="AP20">
            <v>5</v>
          </cell>
          <cell r="AQ20" t="str">
            <v>г. Ипатово, ул. Гагарина, д. 70</v>
          </cell>
          <cell r="AS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125</v>
          </cell>
          <cell r="BD20">
            <v>0</v>
          </cell>
          <cell r="BE20">
            <v>0</v>
          </cell>
          <cell r="BF20">
            <v>158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</row>
        <row r="21">
          <cell r="AP21">
            <v>6</v>
          </cell>
          <cell r="AQ21" t="str">
            <v>г. Ипатово, ул. Заречная, д. 27</v>
          </cell>
          <cell r="AS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D21">
            <v>0</v>
          </cell>
          <cell r="BE21">
            <v>0</v>
          </cell>
          <cell r="BF21">
            <v>74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</row>
        <row r="22">
          <cell r="AP22">
            <v>7</v>
          </cell>
        </row>
        <row r="23">
          <cell r="AP23">
            <v>8</v>
          </cell>
        </row>
        <row r="24">
          <cell r="AP24">
            <v>9</v>
          </cell>
          <cell r="AQ24" t="str">
            <v>г. Ипатово, ул. Ленинградская, д. 5</v>
          </cell>
          <cell r="AS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D24">
            <v>0</v>
          </cell>
          <cell r="BE24">
            <v>0</v>
          </cell>
          <cell r="BF24">
            <v>145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</row>
        <row r="25">
          <cell r="AP25">
            <v>10</v>
          </cell>
          <cell r="AQ25" t="str">
            <v>г. Ипатово, ул. Ленинградская, д. 7</v>
          </cell>
          <cell r="AS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110</v>
          </cell>
          <cell r="BD25">
            <v>0</v>
          </cell>
          <cell r="BE25">
            <v>0</v>
          </cell>
          <cell r="BF25">
            <v>107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</row>
        <row r="26">
          <cell r="AP26">
            <v>11</v>
          </cell>
          <cell r="AQ26" t="str">
            <v>г. Ипатово, ул. Ленинградская, д. 9</v>
          </cell>
          <cell r="AS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D26">
            <v>0</v>
          </cell>
          <cell r="BE26">
            <v>0</v>
          </cell>
          <cell r="BF26">
            <v>115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</row>
        <row r="27">
          <cell r="AP27">
            <v>12</v>
          </cell>
          <cell r="AQ27" t="str">
            <v>г. Ипатово, ул. Ленинградская, д. 43</v>
          </cell>
          <cell r="AS27">
            <v>35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D27">
            <v>0</v>
          </cell>
          <cell r="BE27">
            <v>0</v>
          </cell>
          <cell r="BF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</row>
        <row r="28">
          <cell r="AP28">
            <v>13</v>
          </cell>
          <cell r="AQ28" t="str">
            <v>г. Ипатово, ул. Ленинградская, д. 45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D28">
            <v>0</v>
          </cell>
          <cell r="BE28">
            <v>0</v>
          </cell>
          <cell r="BF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</row>
        <row r="29">
          <cell r="AP29">
            <v>14</v>
          </cell>
          <cell r="AQ29" t="str">
            <v>г. Ипатово, ул. Ленинградская, д. 61</v>
          </cell>
          <cell r="AS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D29">
            <v>0</v>
          </cell>
          <cell r="BE29">
            <v>0</v>
          </cell>
          <cell r="BF29">
            <v>213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</row>
        <row r="30">
          <cell r="AP30">
            <v>15</v>
          </cell>
          <cell r="AQ30" t="str">
            <v>г. Ипатово, ул. Первомайская, д. 48</v>
          </cell>
          <cell r="AS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237.4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</row>
        <row r="31">
          <cell r="AP31">
            <v>16</v>
          </cell>
          <cell r="AQ31" t="str">
            <v>г. Ипатово, ул. Орджоникидзе, д. 62</v>
          </cell>
          <cell r="AS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D31">
            <v>0</v>
          </cell>
          <cell r="BE31">
            <v>0</v>
          </cell>
          <cell r="BF31">
            <v>146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</row>
        <row r="32">
          <cell r="AP32">
            <v>17</v>
          </cell>
          <cell r="AQ32" t="str">
            <v>г. Ипатово, ул. Свердлова, д. 35</v>
          </cell>
          <cell r="AS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D32">
            <v>0</v>
          </cell>
          <cell r="BE32">
            <v>0</v>
          </cell>
          <cell r="BF32">
            <v>106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</row>
        <row r="33">
          <cell r="AP33">
            <v>18</v>
          </cell>
          <cell r="AQ33" t="str">
            <v>г. Ипатово, ул. Свердлова, д. 43</v>
          </cell>
          <cell r="AS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D33">
            <v>0</v>
          </cell>
          <cell r="BE33">
            <v>0</v>
          </cell>
          <cell r="BF33">
            <v>65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</row>
        <row r="34">
          <cell r="AP34">
            <v>19</v>
          </cell>
          <cell r="AQ34" t="str">
            <v>г. Ипатово, ул. Свердлова, д. 45</v>
          </cell>
          <cell r="AS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D34">
            <v>0</v>
          </cell>
          <cell r="BE34">
            <v>0</v>
          </cell>
          <cell r="BF34">
            <v>115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</row>
        <row r="35">
          <cell r="AP35">
            <v>20</v>
          </cell>
        </row>
        <row r="36">
          <cell r="AP36">
            <v>21</v>
          </cell>
          <cell r="AQ36" t="str">
            <v>г. Ипатово, ул. Циолковского, д. 11</v>
          </cell>
          <cell r="AS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D36">
            <v>0</v>
          </cell>
          <cell r="BE36">
            <v>0</v>
          </cell>
          <cell r="BF36">
            <v>263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</row>
        <row r="37">
          <cell r="AP37">
            <v>22</v>
          </cell>
          <cell r="AQ37" t="str">
            <v>г. Ипатово, ул. Циолковского, д. 14</v>
          </cell>
          <cell r="AS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D37">
            <v>0</v>
          </cell>
          <cell r="BE37">
            <v>0</v>
          </cell>
          <cell r="BF37">
            <v>292.39999999999998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</row>
        <row r="38">
          <cell r="AP38">
            <v>23</v>
          </cell>
          <cell r="AQ38" t="str">
            <v>г. Ипатово, ул. Циолковского, д. 16</v>
          </cell>
          <cell r="AS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D38">
            <v>0</v>
          </cell>
          <cell r="BE38">
            <v>0</v>
          </cell>
          <cell r="BF38">
            <v>306.2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</row>
        <row r="39">
          <cell r="AP39">
            <v>24</v>
          </cell>
          <cell r="AQ39" t="str">
            <v>г. Ипатово, ул. Циолковского, д. 2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</row>
        <row r="40">
          <cell r="AP40">
            <v>25</v>
          </cell>
          <cell r="AQ40" t="str">
            <v>г. Ипатово, ул. Циолковского, д. 7</v>
          </cell>
          <cell r="AS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D40">
            <v>0</v>
          </cell>
          <cell r="BE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</row>
        <row r="41">
          <cell r="AP41">
            <v>26</v>
          </cell>
          <cell r="AQ41" t="str">
            <v>г. Ипатово, ул. Циолковского, д. 3</v>
          </cell>
          <cell r="AS41">
            <v>149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D41">
            <v>0</v>
          </cell>
          <cell r="BE41">
            <v>0</v>
          </cell>
          <cell r="BF41">
            <v>252.6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</row>
        <row r="42">
          <cell r="AP42">
            <v>27</v>
          </cell>
          <cell r="AQ42" t="str">
            <v>г. Ипатово, ул. Циолковского, д. 5</v>
          </cell>
          <cell r="AS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D42">
            <v>0</v>
          </cell>
          <cell r="BE42">
            <v>0</v>
          </cell>
          <cell r="BF42">
            <v>262.60000000000002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</row>
        <row r="43">
          <cell r="AP43">
            <v>28</v>
          </cell>
          <cell r="AQ43" t="str">
            <v>г. Ипатово, ул. Циолковского, д. 6</v>
          </cell>
          <cell r="AS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D43">
            <v>0</v>
          </cell>
          <cell r="BE43">
            <v>0</v>
          </cell>
          <cell r="BF43">
            <v>262.60000000000002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</row>
        <row r="44">
          <cell r="AP44">
            <v>29</v>
          </cell>
          <cell r="AQ44" t="str">
            <v>г. Ипатово, ул. Циолковского, д. 8</v>
          </cell>
          <cell r="AS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D44">
            <v>0</v>
          </cell>
          <cell r="BE44">
            <v>0</v>
          </cell>
          <cell r="BF44">
            <v>262.2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</row>
        <row r="45">
          <cell r="AP45">
            <v>30</v>
          </cell>
          <cell r="AQ45" t="str">
            <v>г. Ипатово, ул. Циолковского, д. 9</v>
          </cell>
          <cell r="AS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D45">
            <v>0</v>
          </cell>
          <cell r="BE45">
            <v>0</v>
          </cell>
          <cell r="BF45">
            <v>252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73"/>
  <sheetViews>
    <sheetView tabSelected="1" zoomScale="90" zoomScaleNormal="90" workbookViewId="0">
      <selection activeCell="U5" sqref="U5"/>
    </sheetView>
  </sheetViews>
  <sheetFormatPr defaultRowHeight="15"/>
  <cols>
    <col min="1" max="1" width="4.28515625" customWidth="1"/>
    <col min="2" max="2" width="32" customWidth="1"/>
    <col min="3" max="3" width="12.85546875" customWidth="1"/>
    <col min="4" max="4" width="10" customWidth="1"/>
    <col min="5" max="5" width="12.5703125" customWidth="1"/>
    <col min="6" max="6" width="8.7109375" customWidth="1"/>
    <col min="7" max="7" width="4.140625" customWidth="1"/>
    <col min="8" max="8" width="4.28515625" customWidth="1"/>
    <col min="9" max="9" width="5.140625" customWidth="1"/>
    <col min="10" max="10" width="4.28515625" customWidth="1"/>
    <col min="11" max="11" width="10" customWidth="1"/>
    <col min="12" max="14" width="11.7109375" customWidth="1"/>
    <col min="15" max="15" width="8.85546875" customWidth="1"/>
    <col min="16" max="16" width="9.7109375" customWidth="1"/>
    <col min="17" max="17" width="8.85546875" customWidth="1"/>
    <col min="18" max="18" width="12.85546875" customWidth="1"/>
    <col min="19" max="19" width="11.140625" customWidth="1"/>
    <col min="20" max="20" width="3" customWidth="1"/>
    <col min="21" max="21" width="4.28515625" customWidth="1"/>
    <col min="22" max="22" width="3" customWidth="1"/>
    <col min="23" max="23" width="4.28515625" customWidth="1"/>
    <col min="24" max="24" width="3" customWidth="1"/>
    <col min="25" max="25" width="4.28515625" customWidth="1"/>
    <col min="26" max="26" width="3" customWidth="1"/>
    <col min="27" max="27" width="4.28515625" customWidth="1"/>
    <col min="28" max="28" width="3" customWidth="1"/>
    <col min="29" max="29" width="4.28515625" customWidth="1"/>
  </cols>
  <sheetData>
    <row r="1" spans="1:29" ht="15.75">
      <c r="S1" s="69" t="s">
        <v>53</v>
      </c>
      <c r="T1" s="69"/>
      <c r="U1" s="69"/>
      <c r="V1" s="69"/>
      <c r="W1" s="69"/>
      <c r="X1" s="69"/>
      <c r="Y1" s="69"/>
      <c r="Z1" s="69"/>
      <c r="AA1" s="69"/>
      <c r="AB1" s="69"/>
      <c r="AC1" s="69"/>
    </row>
    <row r="2" spans="1:29" ht="29.25" customHeight="1">
      <c r="S2" s="71" t="s">
        <v>42</v>
      </c>
      <c r="T2" s="71"/>
      <c r="U2" s="71"/>
      <c r="V2" s="71"/>
      <c r="W2" s="71"/>
      <c r="X2" s="71"/>
      <c r="Y2" s="71"/>
      <c r="Z2" s="71"/>
      <c r="AA2" s="71"/>
      <c r="AB2" s="71"/>
      <c r="AC2" s="71"/>
    </row>
    <row r="3" spans="1:29" ht="15.75">
      <c r="S3" s="69" t="s">
        <v>55</v>
      </c>
      <c r="T3" s="69"/>
      <c r="U3" s="69"/>
      <c r="V3" s="69"/>
      <c r="W3" s="69"/>
      <c r="X3" s="69"/>
      <c r="Y3" s="69"/>
      <c r="Z3" s="69"/>
      <c r="AA3" s="69"/>
      <c r="AB3" s="69"/>
      <c r="AC3" s="69"/>
    </row>
    <row r="5" spans="1:29">
      <c r="A5" s="74"/>
      <c r="B5" s="74"/>
      <c r="C5" s="74"/>
    </row>
    <row r="6" spans="1:29" ht="15.75">
      <c r="A6" s="70" t="s">
        <v>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</row>
    <row r="7" spans="1:29" ht="15.75" thickBo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X7" t="s">
        <v>0</v>
      </c>
    </row>
    <row r="8" spans="1:29">
      <c r="A8" s="1" t="s">
        <v>2</v>
      </c>
      <c r="B8" s="78" t="s">
        <v>4</v>
      </c>
      <c r="C8" s="6" t="s">
        <v>5</v>
      </c>
      <c r="D8" s="81"/>
      <c r="E8" s="75"/>
      <c r="F8" s="75"/>
      <c r="G8" s="75"/>
      <c r="H8" s="75"/>
      <c r="I8" s="75"/>
      <c r="J8" s="75"/>
      <c r="K8" s="84" t="s">
        <v>8</v>
      </c>
      <c r="L8" s="84"/>
      <c r="M8" s="75"/>
      <c r="N8" s="75"/>
      <c r="O8" s="75"/>
      <c r="P8" s="75"/>
      <c r="Q8" s="75"/>
      <c r="R8" s="93"/>
      <c r="S8" s="6" t="s">
        <v>9</v>
      </c>
      <c r="T8" s="81"/>
      <c r="U8" s="75"/>
      <c r="V8" s="75"/>
      <c r="W8" s="75"/>
      <c r="X8" s="107" t="s">
        <v>8</v>
      </c>
      <c r="Y8" s="107"/>
      <c r="Z8" s="75"/>
      <c r="AA8" s="75"/>
      <c r="AB8" s="75"/>
      <c r="AC8" s="93"/>
    </row>
    <row r="9" spans="1:29">
      <c r="A9" s="2" t="s">
        <v>3</v>
      </c>
      <c r="B9" s="79"/>
      <c r="C9" s="7" t="s">
        <v>6</v>
      </c>
      <c r="D9" s="82"/>
      <c r="E9" s="76"/>
      <c r="F9" s="76"/>
      <c r="G9" s="76"/>
      <c r="H9" s="76"/>
      <c r="I9" s="76"/>
      <c r="J9" s="76"/>
      <c r="K9" s="85"/>
      <c r="L9" s="85"/>
      <c r="M9" s="76"/>
      <c r="N9" s="76"/>
      <c r="O9" s="76"/>
      <c r="P9" s="76"/>
      <c r="Q9" s="76"/>
      <c r="R9" s="94"/>
      <c r="S9" s="7" t="s">
        <v>10</v>
      </c>
      <c r="T9" s="82"/>
      <c r="U9" s="76"/>
      <c r="V9" s="76"/>
      <c r="W9" s="76"/>
      <c r="X9" s="108"/>
      <c r="Y9" s="108"/>
      <c r="Z9" s="76"/>
      <c r="AA9" s="76"/>
      <c r="AB9" s="76"/>
      <c r="AC9" s="94"/>
    </row>
    <row r="10" spans="1:29" ht="24.75" thickBot="1">
      <c r="A10" s="3"/>
      <c r="B10" s="79"/>
      <c r="C10" s="8" t="s">
        <v>7</v>
      </c>
      <c r="D10" s="83"/>
      <c r="E10" s="77"/>
      <c r="F10" s="77"/>
      <c r="G10" s="77"/>
      <c r="H10" s="77"/>
      <c r="I10" s="77"/>
      <c r="J10" s="77"/>
      <c r="K10" s="86"/>
      <c r="L10" s="86"/>
      <c r="M10" s="77"/>
      <c r="N10" s="77"/>
      <c r="O10" s="77"/>
      <c r="P10" s="77"/>
      <c r="Q10" s="77"/>
      <c r="R10" s="95"/>
      <c r="S10" s="8" t="s">
        <v>11</v>
      </c>
      <c r="T10" s="83"/>
      <c r="U10" s="77"/>
      <c r="V10" s="77"/>
      <c r="W10" s="77"/>
      <c r="X10" s="109"/>
      <c r="Y10" s="109"/>
      <c r="Z10" s="77"/>
      <c r="AA10" s="77"/>
      <c r="AB10" s="77"/>
      <c r="AC10" s="95"/>
    </row>
    <row r="11" spans="1:29" ht="15.75" thickBot="1">
      <c r="A11" s="4"/>
      <c r="B11" s="79"/>
      <c r="C11" s="9"/>
      <c r="D11" s="96" t="s">
        <v>14</v>
      </c>
      <c r="E11" s="97"/>
      <c r="F11" s="8" t="s">
        <v>15</v>
      </c>
      <c r="G11" s="100" t="s">
        <v>17</v>
      </c>
      <c r="H11" s="101"/>
      <c r="I11" s="101"/>
      <c r="J11" s="102"/>
      <c r="K11" s="103" t="s">
        <v>18</v>
      </c>
      <c r="L11" s="104"/>
      <c r="M11" s="96" t="s">
        <v>19</v>
      </c>
      <c r="N11" s="97"/>
      <c r="O11" s="96" t="s">
        <v>20</v>
      </c>
      <c r="P11" s="97"/>
      <c r="Q11" s="96" t="s">
        <v>21</v>
      </c>
      <c r="R11" s="97"/>
      <c r="S11" s="7" t="s">
        <v>12</v>
      </c>
      <c r="T11" s="96" t="s">
        <v>22</v>
      </c>
      <c r="U11" s="97"/>
      <c r="V11" s="96" t="s">
        <v>24</v>
      </c>
      <c r="W11" s="97"/>
      <c r="X11" s="96" t="s">
        <v>25</v>
      </c>
      <c r="Y11" s="97"/>
      <c r="Z11" s="96" t="s">
        <v>26</v>
      </c>
      <c r="AA11" s="97"/>
      <c r="AB11" s="96" t="s">
        <v>27</v>
      </c>
      <c r="AC11" s="97"/>
    </row>
    <row r="12" spans="1:29" ht="24.75" thickBot="1">
      <c r="A12" s="4"/>
      <c r="B12" s="79"/>
      <c r="C12" s="10"/>
      <c r="D12" s="98"/>
      <c r="E12" s="99"/>
      <c r="F12" s="12" t="s">
        <v>16</v>
      </c>
      <c r="G12" s="100" t="s">
        <v>28</v>
      </c>
      <c r="H12" s="102"/>
      <c r="I12" s="110" t="s">
        <v>29</v>
      </c>
      <c r="J12" s="111"/>
      <c r="K12" s="105"/>
      <c r="L12" s="106"/>
      <c r="M12" s="98"/>
      <c r="N12" s="99"/>
      <c r="O12" s="98"/>
      <c r="P12" s="99"/>
      <c r="Q12" s="98"/>
      <c r="R12" s="99"/>
      <c r="S12" s="11" t="s">
        <v>13</v>
      </c>
      <c r="T12" s="105" t="s">
        <v>23</v>
      </c>
      <c r="U12" s="106"/>
      <c r="V12" s="98" t="s">
        <v>18</v>
      </c>
      <c r="W12" s="99"/>
      <c r="X12" s="98"/>
      <c r="Y12" s="99"/>
      <c r="Z12" s="98"/>
      <c r="AA12" s="99"/>
      <c r="AB12" s="98"/>
      <c r="AC12" s="99"/>
    </row>
    <row r="13" spans="1:29" ht="15.75" thickBot="1">
      <c r="A13" s="5"/>
      <c r="B13" s="80"/>
      <c r="C13" s="12" t="s">
        <v>30</v>
      </c>
      <c r="D13" s="12" t="s">
        <v>31</v>
      </c>
      <c r="E13" s="12" t="s">
        <v>30</v>
      </c>
      <c r="F13" s="12" t="s">
        <v>30</v>
      </c>
      <c r="G13" s="12" t="s">
        <v>31</v>
      </c>
      <c r="H13" s="12" t="s">
        <v>30</v>
      </c>
      <c r="I13" s="11" t="s">
        <v>32</v>
      </c>
      <c r="J13" s="12" t="s">
        <v>30</v>
      </c>
      <c r="K13" s="12" t="s">
        <v>31</v>
      </c>
      <c r="L13" s="12" t="s">
        <v>30</v>
      </c>
      <c r="M13" s="12" t="s">
        <v>31</v>
      </c>
      <c r="N13" s="12" t="s">
        <v>30</v>
      </c>
      <c r="O13" s="12" t="s">
        <v>31</v>
      </c>
      <c r="P13" s="12" t="s">
        <v>30</v>
      </c>
      <c r="Q13" s="12" t="s">
        <v>31</v>
      </c>
      <c r="R13" s="12" t="s">
        <v>30</v>
      </c>
      <c r="S13" s="12" t="s">
        <v>30</v>
      </c>
      <c r="T13" s="11" t="s">
        <v>32</v>
      </c>
      <c r="U13" s="12" t="s">
        <v>30</v>
      </c>
      <c r="V13" s="11" t="s">
        <v>32</v>
      </c>
      <c r="W13" s="12" t="s">
        <v>30</v>
      </c>
      <c r="X13" s="11" t="s">
        <v>32</v>
      </c>
      <c r="Y13" s="12" t="s">
        <v>30</v>
      </c>
      <c r="Z13" s="12" t="s">
        <v>32</v>
      </c>
      <c r="AA13" s="12" t="s">
        <v>30</v>
      </c>
      <c r="AB13" s="12" t="s">
        <v>32</v>
      </c>
      <c r="AC13" s="12" t="s">
        <v>30</v>
      </c>
    </row>
    <row r="14" spans="1:29" ht="15.75" thickBot="1">
      <c r="A14" s="13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2">
        <v>16</v>
      </c>
      <c r="Q14" s="12">
        <v>17</v>
      </c>
      <c r="R14" s="12">
        <v>18</v>
      </c>
      <c r="S14" s="12">
        <v>19</v>
      </c>
      <c r="T14" s="11">
        <v>20</v>
      </c>
      <c r="U14" s="12">
        <v>21</v>
      </c>
      <c r="V14" s="11">
        <v>22</v>
      </c>
      <c r="W14" s="12">
        <v>23</v>
      </c>
      <c r="X14" s="11">
        <v>24</v>
      </c>
      <c r="Y14" s="12">
        <v>25</v>
      </c>
      <c r="Z14" s="12">
        <v>26</v>
      </c>
      <c r="AA14" s="12">
        <v>27</v>
      </c>
      <c r="AB14" s="12">
        <v>28</v>
      </c>
      <c r="AC14" s="12">
        <v>29</v>
      </c>
    </row>
    <row r="15" spans="1:29" ht="15.75" thickBot="1">
      <c r="A15" s="87" t="s">
        <v>33</v>
      </c>
      <c r="B15" s="88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</row>
    <row r="16" spans="1:29" ht="21.75" customHeight="1" thickTop="1">
      <c r="A16" s="121"/>
      <c r="B16" s="20" t="s">
        <v>43</v>
      </c>
      <c r="C16" s="114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114"/>
      <c r="O16" s="89"/>
      <c r="P16" s="89"/>
      <c r="Q16" s="89"/>
      <c r="R16" s="114"/>
      <c r="S16" s="112"/>
      <c r="T16" s="112"/>
      <c r="U16" s="112"/>
      <c r="V16" s="112"/>
      <c r="W16" s="112"/>
      <c r="X16" s="112"/>
      <c r="Y16" s="112"/>
      <c r="Z16" s="112"/>
      <c r="AA16" s="112"/>
      <c r="AB16" s="112">
        <v>0</v>
      </c>
      <c r="AC16" s="112">
        <v>0</v>
      </c>
    </row>
    <row r="17" spans="1:29" ht="15.75" hidden="1" thickBot="1">
      <c r="A17" s="122"/>
      <c r="B17" s="23"/>
      <c r="C17" s="115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115"/>
      <c r="O17" s="90"/>
      <c r="P17" s="90"/>
      <c r="Q17" s="90"/>
      <c r="R17" s="115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</row>
    <row r="18" spans="1:29" ht="23.25" customHeight="1" thickBot="1">
      <c r="A18" s="34">
        <v>1</v>
      </c>
      <c r="B18" s="25" t="s">
        <v>34</v>
      </c>
      <c r="C18" s="26">
        <f>E18+L18+N18+P18+R18</f>
        <v>0</v>
      </c>
      <c r="D18" s="67">
        <v>0</v>
      </c>
      <c r="E18" s="68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59">
        <v>0</v>
      </c>
      <c r="M18" s="40">
        <v>0</v>
      </c>
      <c r="N18" s="60">
        <v>0</v>
      </c>
      <c r="O18" s="27">
        <v>0</v>
      </c>
      <c r="P18" s="59">
        <v>0</v>
      </c>
      <c r="Q18" s="57">
        <v>0</v>
      </c>
      <c r="R18" s="58">
        <v>0</v>
      </c>
      <c r="S18" s="46">
        <v>0</v>
      </c>
      <c r="T18" s="46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/>
    </row>
    <row r="19" spans="1:29" ht="23.25" customHeight="1" thickBot="1">
      <c r="A19" s="34">
        <v>2</v>
      </c>
      <c r="B19" s="25" t="s">
        <v>41</v>
      </c>
      <c r="C19" s="26">
        <f t="shared" ref="C19:C22" si="0">E19+L19+N19+P19+R19</f>
        <v>0</v>
      </c>
      <c r="D19" s="27">
        <v>0</v>
      </c>
      <c r="E19" s="68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59">
        <v>0</v>
      </c>
      <c r="M19" s="40">
        <v>0</v>
      </c>
      <c r="N19" s="60">
        <v>0</v>
      </c>
      <c r="O19" s="27">
        <v>0</v>
      </c>
      <c r="P19" s="59">
        <v>0</v>
      </c>
      <c r="Q19" s="27">
        <v>0</v>
      </c>
      <c r="R19" s="35">
        <v>0</v>
      </c>
      <c r="S19" s="46">
        <v>0</v>
      </c>
      <c r="T19" s="46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</row>
    <row r="20" spans="1:29" ht="23.25" customHeight="1" thickBot="1">
      <c r="A20" s="34">
        <v>3</v>
      </c>
      <c r="B20" s="25" t="s">
        <v>35</v>
      </c>
      <c r="C20" s="26">
        <f t="shared" si="0"/>
        <v>0</v>
      </c>
      <c r="D20" s="67">
        <v>0</v>
      </c>
      <c r="E20" s="68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59">
        <v>0</v>
      </c>
      <c r="M20" s="27">
        <v>0</v>
      </c>
      <c r="N20" s="59">
        <v>0</v>
      </c>
      <c r="O20" s="27">
        <v>0</v>
      </c>
      <c r="P20" s="59">
        <v>0</v>
      </c>
      <c r="Q20" s="27">
        <v>0</v>
      </c>
      <c r="R20" s="35">
        <v>0</v>
      </c>
      <c r="S20" s="46">
        <v>0</v>
      </c>
      <c r="T20" s="46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</row>
    <row r="21" spans="1:29" ht="23.25" customHeight="1" thickBot="1">
      <c r="A21" s="34">
        <v>4</v>
      </c>
      <c r="B21" s="25" t="s">
        <v>36</v>
      </c>
      <c r="C21" s="26">
        <f t="shared" si="0"/>
        <v>0</v>
      </c>
      <c r="D21" s="67">
        <v>0</v>
      </c>
      <c r="E21" s="68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59">
        <v>0</v>
      </c>
      <c r="M21" s="40">
        <v>0</v>
      </c>
      <c r="N21" s="60">
        <v>0</v>
      </c>
      <c r="O21" s="27">
        <v>0</v>
      </c>
      <c r="P21" s="59">
        <v>0</v>
      </c>
      <c r="Q21" s="27">
        <v>0</v>
      </c>
      <c r="R21" s="35">
        <v>0</v>
      </c>
      <c r="S21" s="46">
        <v>0</v>
      </c>
      <c r="T21" s="46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</row>
    <row r="22" spans="1:29" ht="23.25" customHeight="1" thickBot="1">
      <c r="A22" s="34">
        <v>5</v>
      </c>
      <c r="B22" s="39" t="s">
        <v>37</v>
      </c>
      <c r="C22" s="26">
        <f t="shared" si="0"/>
        <v>635826.1</v>
      </c>
      <c r="D22" s="27">
        <v>128</v>
      </c>
      <c r="E22" s="27">
        <v>332681.56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120</v>
      </c>
      <c r="L22" s="27">
        <v>303144.53999999998</v>
      </c>
      <c r="M22" s="40">
        <v>0</v>
      </c>
      <c r="N22" s="60">
        <v>0</v>
      </c>
      <c r="O22" s="27">
        <v>0</v>
      </c>
      <c r="P22" s="59">
        <v>0</v>
      </c>
      <c r="Q22" s="27">
        <v>0</v>
      </c>
      <c r="R22" s="35">
        <v>0</v>
      </c>
      <c r="S22" s="46">
        <v>0</v>
      </c>
      <c r="T22" s="46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</row>
    <row r="23" spans="1:29" ht="23.25" customHeight="1" thickBot="1">
      <c r="A23" s="28"/>
      <c r="B23" s="29" t="s">
        <v>46</v>
      </c>
      <c r="C23" s="30">
        <f>SUM(C18:C22)</f>
        <v>635826.1</v>
      </c>
      <c r="D23" s="30">
        <f t="shared" ref="D23:R23" si="1">SUM(D18:D22)</f>
        <v>128</v>
      </c>
      <c r="E23" s="30">
        <f t="shared" si="1"/>
        <v>332681.56</v>
      </c>
      <c r="F23" s="30">
        <f t="shared" si="1"/>
        <v>0</v>
      </c>
      <c r="G23" s="30">
        <f t="shared" si="1"/>
        <v>0</v>
      </c>
      <c r="H23" s="30">
        <f t="shared" si="1"/>
        <v>0</v>
      </c>
      <c r="I23" s="30">
        <f t="shared" si="1"/>
        <v>0</v>
      </c>
      <c r="J23" s="30">
        <f t="shared" si="1"/>
        <v>0</v>
      </c>
      <c r="K23" s="30">
        <f t="shared" si="1"/>
        <v>120</v>
      </c>
      <c r="L23" s="30">
        <f t="shared" si="1"/>
        <v>303144.53999999998</v>
      </c>
      <c r="M23" s="30">
        <f t="shared" si="1"/>
        <v>0</v>
      </c>
      <c r="N23" s="30">
        <f t="shared" si="1"/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  <c r="S23" s="46">
        <v>0</v>
      </c>
      <c r="T23" s="46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</row>
    <row r="24" spans="1:29" ht="15.75" thickBot="1">
      <c r="A24" s="91" t="s">
        <v>39</v>
      </c>
      <c r="B24" s="92"/>
      <c r="C24" s="31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8"/>
      <c r="O24" s="47"/>
      <c r="P24" s="47"/>
      <c r="Q24" s="47"/>
      <c r="R24" s="48"/>
      <c r="S24" s="46"/>
      <c r="T24" s="46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ht="31.5" customHeight="1">
      <c r="A25" s="32"/>
      <c r="B25" s="20" t="s">
        <v>43</v>
      </c>
      <c r="C25" s="33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50"/>
      <c r="O25" s="49"/>
      <c r="P25" s="49"/>
      <c r="Q25" s="49"/>
      <c r="R25" s="50"/>
      <c r="S25" s="51"/>
      <c r="T25" s="51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31.5" customHeight="1">
      <c r="A26" s="55">
        <f>[1]Лист2!AP11</f>
        <v>1</v>
      </c>
      <c r="B26" s="39" t="str">
        <f>[1]Лист2!AQ11</f>
        <v>г. Ипатово, ул. Первомайская, д. 48</v>
      </c>
      <c r="C26" s="35">
        <f>[1]Лист2!AR11</f>
        <v>0</v>
      </c>
      <c r="D26" s="27">
        <f>[1]Лист2!AS11</f>
        <v>0</v>
      </c>
      <c r="E26" s="27">
        <f>[1]Лист2!AT11</f>
        <v>0</v>
      </c>
      <c r="F26" s="27">
        <f>[1]Лист2!AU11</f>
        <v>0</v>
      </c>
      <c r="G26" s="27">
        <f>[1]Лист2!AV11</f>
        <v>0</v>
      </c>
      <c r="H26" s="27">
        <f>[1]Лист2!AW11</f>
        <v>0</v>
      </c>
      <c r="I26" s="27">
        <f>[1]Лист2!AX11</f>
        <v>0</v>
      </c>
      <c r="J26" s="27">
        <f>[1]Лист2!AY11</f>
        <v>0</v>
      </c>
      <c r="K26" s="27">
        <f>[1]Лист2!AZ11</f>
        <v>0</v>
      </c>
      <c r="L26" s="27">
        <f>[1]Лист2!BA11</f>
        <v>0</v>
      </c>
      <c r="M26" s="27">
        <f>[1]Лист2!BB11</f>
        <v>0</v>
      </c>
      <c r="N26" s="35">
        <f>[1]Лист2!BC11</f>
        <v>0</v>
      </c>
      <c r="O26" s="27">
        <f>[1]Лист2!BD11</f>
        <v>0</v>
      </c>
      <c r="P26" s="27">
        <f>[1]Лист2!BE11</f>
        <v>0</v>
      </c>
      <c r="Q26" s="27">
        <f>[1]Лист2!BF11</f>
        <v>0</v>
      </c>
      <c r="R26" s="35">
        <f>[1]Лист2!BG11</f>
        <v>0</v>
      </c>
      <c r="S26" s="52">
        <f>[1]Лист2!BH11</f>
        <v>0</v>
      </c>
      <c r="T26" s="52">
        <f>[1]Лист2!BI11</f>
        <v>0</v>
      </c>
      <c r="U26" s="21">
        <f>[1]Лист2!BJ11</f>
        <v>0</v>
      </c>
      <c r="V26" s="21">
        <f>[1]Лист2!BK11</f>
        <v>0</v>
      </c>
      <c r="W26" s="21">
        <f>[1]Лист2!BL11</f>
        <v>0</v>
      </c>
      <c r="X26" s="21">
        <f>[1]Лист2!BM11</f>
        <v>0</v>
      </c>
      <c r="Y26" s="21">
        <f>[1]Лист2!BN11</f>
        <v>0</v>
      </c>
      <c r="Z26" s="21">
        <f>[1]Лист2!BO11</f>
        <v>0</v>
      </c>
      <c r="AA26" s="21">
        <f>[1]Лист2!BP11</f>
        <v>0</v>
      </c>
      <c r="AB26" s="21">
        <f>[1]Лист2!BQ11</f>
        <v>0</v>
      </c>
      <c r="AC26" s="21">
        <f>[1]Лист2!BR11</f>
        <v>0</v>
      </c>
    </row>
    <row r="27" spans="1:29" ht="23.25" customHeight="1">
      <c r="A27" s="55">
        <f>[1]Лист2!AP12</f>
        <v>2</v>
      </c>
      <c r="B27" s="43" t="str">
        <f>[1]Лист2!AQ12</f>
        <v>г. Ипатово, ул. Первомайская, д. 52</v>
      </c>
      <c r="C27" s="63">
        <v>81480</v>
      </c>
      <c r="D27" s="27">
        <f>[1]Лист2!AS12</f>
        <v>0</v>
      </c>
      <c r="E27" s="27">
        <f>[1]Лист2!AT12</f>
        <v>0</v>
      </c>
      <c r="F27" s="27">
        <f>[1]Лист2!AU12</f>
        <v>0</v>
      </c>
      <c r="G27" s="27">
        <f>[1]Лист2!AV12</f>
        <v>0</v>
      </c>
      <c r="H27" s="27">
        <f>[1]Лист2!AW12</f>
        <v>0</v>
      </c>
      <c r="I27" s="27">
        <f>[1]Лист2!AX12</f>
        <v>0</v>
      </c>
      <c r="J27" s="27">
        <f>[1]Лист2!AY12</f>
        <v>0</v>
      </c>
      <c r="K27" s="27">
        <f>[1]Лист2!AZ12</f>
        <v>0</v>
      </c>
      <c r="L27" s="27">
        <f>[1]Лист2!BA12</f>
        <v>0</v>
      </c>
      <c r="M27" s="27">
        <v>0</v>
      </c>
      <c r="N27" s="35">
        <v>0</v>
      </c>
      <c r="O27" s="27">
        <f>[1]Лист2!BD12</f>
        <v>0</v>
      </c>
      <c r="P27" s="27">
        <f>[1]Лист2!BE12</f>
        <v>0</v>
      </c>
      <c r="Q27" s="27">
        <v>70</v>
      </c>
      <c r="R27" s="35">
        <v>81480</v>
      </c>
      <c r="S27" s="52">
        <f>[1]Лист2!BH12</f>
        <v>0</v>
      </c>
      <c r="T27" s="52">
        <f>[1]Лист2!BI12</f>
        <v>0</v>
      </c>
      <c r="U27" s="21">
        <f>[1]Лист2!BJ12</f>
        <v>0</v>
      </c>
      <c r="V27" s="21">
        <f>[1]Лист2!BK12</f>
        <v>0</v>
      </c>
      <c r="W27" s="21">
        <f>[1]Лист2!BL12</f>
        <v>0</v>
      </c>
      <c r="X27" s="21">
        <f>[1]Лист2!BM12</f>
        <v>0</v>
      </c>
      <c r="Y27" s="21">
        <f>[1]Лист2!BN12</f>
        <v>0</v>
      </c>
      <c r="Z27" s="21">
        <f>[1]Лист2!BO12</f>
        <v>0</v>
      </c>
      <c r="AA27" s="21">
        <f>[1]Лист2!BP12</f>
        <v>0</v>
      </c>
      <c r="AB27" s="21">
        <f>[1]Лист2!BQ12</f>
        <v>0</v>
      </c>
      <c r="AC27" s="21">
        <f>[1]Лист2!BR12</f>
        <v>0</v>
      </c>
    </row>
    <row r="28" spans="1:29" ht="23.25" customHeight="1">
      <c r="A28" s="55">
        <v>3</v>
      </c>
      <c r="B28" s="43" t="s">
        <v>52</v>
      </c>
      <c r="C28" s="63">
        <v>866688</v>
      </c>
      <c r="D28" s="27">
        <v>160</v>
      </c>
      <c r="E28" s="59">
        <v>410400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35">
        <v>0</v>
      </c>
      <c r="O28" s="27">
        <v>0</v>
      </c>
      <c r="P28" s="27">
        <v>0</v>
      </c>
      <c r="Q28" s="59">
        <v>392</v>
      </c>
      <c r="R28" s="35">
        <v>456288</v>
      </c>
      <c r="S28" s="52">
        <v>0</v>
      </c>
      <c r="T28" s="52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</row>
    <row r="29" spans="1:29" ht="23.25" customHeight="1">
      <c r="A29" s="119" t="s">
        <v>45</v>
      </c>
      <c r="B29" s="120"/>
      <c r="C29" s="37">
        <f>C26+C27+C28</f>
        <v>948168</v>
      </c>
      <c r="D29" s="37">
        <f t="shared" ref="D29:Q29" si="2">D26+D27+D28</f>
        <v>160</v>
      </c>
      <c r="E29" s="37">
        <f t="shared" si="2"/>
        <v>410400</v>
      </c>
      <c r="F29" s="37">
        <f t="shared" si="2"/>
        <v>0</v>
      </c>
      <c r="G29" s="37">
        <f t="shared" si="2"/>
        <v>0</v>
      </c>
      <c r="H29" s="37">
        <f t="shared" si="2"/>
        <v>0</v>
      </c>
      <c r="I29" s="37">
        <f t="shared" si="2"/>
        <v>0</v>
      </c>
      <c r="J29" s="37">
        <f t="shared" si="2"/>
        <v>0</v>
      </c>
      <c r="K29" s="37">
        <f t="shared" si="2"/>
        <v>0</v>
      </c>
      <c r="L29" s="37">
        <f t="shared" si="2"/>
        <v>0</v>
      </c>
      <c r="M29" s="37">
        <f t="shared" si="2"/>
        <v>0</v>
      </c>
      <c r="N29" s="37">
        <f t="shared" si="2"/>
        <v>0</v>
      </c>
      <c r="O29" s="37">
        <f t="shared" si="2"/>
        <v>0</v>
      </c>
      <c r="P29" s="37">
        <f t="shared" si="2"/>
        <v>0</v>
      </c>
      <c r="Q29" s="37">
        <f t="shared" si="2"/>
        <v>462</v>
      </c>
      <c r="R29" s="37">
        <f>R26+R27+R28</f>
        <v>537768</v>
      </c>
      <c r="S29" s="52">
        <f>[1]Лист2!BH13</f>
        <v>0</v>
      </c>
      <c r="T29" s="52">
        <f>[1]Лист2!BI13</f>
        <v>0</v>
      </c>
      <c r="U29" s="21">
        <f>[1]Лист2!BJ13</f>
        <v>0</v>
      </c>
      <c r="V29" s="21">
        <f>[1]Лист2!BK13</f>
        <v>0</v>
      </c>
      <c r="W29" s="21">
        <f>[1]Лист2!BL13</f>
        <v>0</v>
      </c>
      <c r="X29" s="21">
        <f>[1]Лист2!BM13</f>
        <v>0</v>
      </c>
      <c r="Y29" s="21">
        <f>[1]Лист2!BN13</f>
        <v>0</v>
      </c>
      <c r="Z29" s="21">
        <f>[1]Лист2!BO13</f>
        <v>0</v>
      </c>
      <c r="AA29" s="21">
        <f>[1]Лист2!BP13</f>
        <v>0</v>
      </c>
      <c r="AB29" s="21">
        <f>[1]Лист2!BQ13</f>
        <v>0</v>
      </c>
      <c r="AC29" s="21">
        <f>[1]Лист2!BR13</f>
        <v>0</v>
      </c>
    </row>
    <row r="30" spans="1:29" ht="15.75" customHeight="1">
      <c r="A30" s="72" t="s">
        <v>40</v>
      </c>
      <c r="B30" s="72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53"/>
      <c r="T30" s="52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ht="27.75" customHeight="1">
      <c r="A31" s="38"/>
      <c r="B31" s="38" t="str">
        <f>$B$25</f>
        <v xml:space="preserve"> Ипатовский городской округ Ставропольского края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53"/>
      <c r="T31" s="52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ht="23.25" customHeight="1">
      <c r="A32" s="42">
        <f>[1]Лист2!AP16</f>
        <v>1</v>
      </c>
      <c r="B32" s="66" t="str">
        <f>[1]Лист2!AQ16</f>
        <v>г. Ипатово, ул. Гагарина, д. 62</v>
      </c>
      <c r="C32" s="35">
        <f>E32+L32+N32+P32+R32</f>
        <v>0</v>
      </c>
      <c r="D32" s="58">
        <v>0</v>
      </c>
      <c r="E32" s="58">
        <f t="shared" ref="E32:E41" si="3">D32*2565</f>
        <v>0</v>
      </c>
      <c r="F32" s="36">
        <f>[1]Лист2!AU16</f>
        <v>0</v>
      </c>
      <c r="G32" s="36">
        <f>[1]Лист2!AV16</f>
        <v>0</v>
      </c>
      <c r="H32" s="36">
        <f>[1]Лист2!AW16</f>
        <v>0</v>
      </c>
      <c r="I32" s="36">
        <f>[1]Лист2!AX16</f>
        <v>0</v>
      </c>
      <c r="J32" s="36">
        <f>[1]Лист2!AY16</f>
        <v>0</v>
      </c>
      <c r="K32" s="36">
        <f>[1]Лист2!AZ16</f>
        <v>0</v>
      </c>
      <c r="L32" s="35">
        <f>K32*2368</f>
        <v>0</v>
      </c>
      <c r="M32" s="35">
        <v>0</v>
      </c>
      <c r="N32" s="35">
        <v>0</v>
      </c>
      <c r="O32" s="36">
        <f>[1]Лист2!BD16</f>
        <v>0</v>
      </c>
      <c r="P32" s="36">
        <f>[1]Лист2!BE16</f>
        <v>0</v>
      </c>
      <c r="Q32" s="35">
        <f>[1]Лист2!BF16</f>
        <v>0</v>
      </c>
      <c r="R32" s="35">
        <f t="shared" ref="R32:R33" si="4">Q32*1164</f>
        <v>0</v>
      </c>
      <c r="S32" s="54">
        <f>[1]Лист2!BH16</f>
        <v>0</v>
      </c>
      <c r="T32" s="54">
        <f>[1]Лист2!BI16</f>
        <v>0</v>
      </c>
      <c r="U32" s="24">
        <f>[1]Лист2!BJ16</f>
        <v>0</v>
      </c>
      <c r="V32" s="24">
        <f>[1]Лист2!BK16</f>
        <v>0</v>
      </c>
      <c r="W32" s="24">
        <f>[1]Лист2!BL16</f>
        <v>0</v>
      </c>
      <c r="X32" s="24">
        <f>[1]Лист2!BM16</f>
        <v>0</v>
      </c>
      <c r="Y32" s="24">
        <f>[1]Лист2!BN16</f>
        <v>0</v>
      </c>
      <c r="Z32" s="24">
        <f>[1]Лист2!BO16</f>
        <v>0</v>
      </c>
      <c r="AA32" s="24">
        <f>[1]Лист2!BP16</f>
        <v>0</v>
      </c>
      <c r="AB32" s="24">
        <f>[1]Лист2!BQ16</f>
        <v>0</v>
      </c>
      <c r="AC32" s="24">
        <f>[1]Лист2!BR16</f>
        <v>0</v>
      </c>
    </row>
    <row r="33" spans="1:29" ht="23.25" customHeight="1">
      <c r="A33" s="42">
        <f>[1]Лист2!AP17</f>
        <v>2</v>
      </c>
      <c r="B33" s="43" t="str">
        <f>[1]Лист2!AQ17</f>
        <v>г. Ипатово, ул. Гагарина, д. 64</v>
      </c>
      <c r="C33" s="35">
        <f t="shared" ref="C33:C58" si="5">E33+L33+N33+P33+R33</f>
        <v>296000</v>
      </c>
      <c r="D33" s="36">
        <f>[1]Лист2!AS17</f>
        <v>0</v>
      </c>
      <c r="E33" s="35">
        <f t="shared" si="3"/>
        <v>0</v>
      </c>
      <c r="F33" s="36">
        <f>[1]Лист2!AU17</f>
        <v>0</v>
      </c>
      <c r="G33" s="36">
        <f>[1]Лист2!AV17</f>
        <v>0</v>
      </c>
      <c r="H33" s="36">
        <f>[1]Лист2!AW17</f>
        <v>0</v>
      </c>
      <c r="I33" s="36">
        <f>[1]Лист2!AX17</f>
        <v>0</v>
      </c>
      <c r="J33" s="36">
        <f>[1]Лист2!AY17</f>
        <v>0</v>
      </c>
      <c r="K33" s="56">
        <v>125</v>
      </c>
      <c r="L33" s="58">
        <f>K33*2368</f>
        <v>296000</v>
      </c>
      <c r="M33" s="35">
        <v>0</v>
      </c>
      <c r="N33" s="35">
        <v>0</v>
      </c>
      <c r="O33" s="36">
        <f>[1]Лист2!BD17</f>
        <v>0</v>
      </c>
      <c r="P33" s="36">
        <f>[1]Лист2!BE17</f>
        <v>0</v>
      </c>
      <c r="Q33" s="58">
        <v>0</v>
      </c>
      <c r="R33" s="58">
        <f t="shared" si="4"/>
        <v>0</v>
      </c>
      <c r="S33" s="54">
        <f>[1]Лист2!BH17</f>
        <v>0</v>
      </c>
      <c r="T33" s="54">
        <f>[1]Лист2!BI17</f>
        <v>0</v>
      </c>
      <c r="U33" s="24">
        <f>[1]Лист2!BJ17</f>
        <v>0</v>
      </c>
      <c r="V33" s="24">
        <f>[1]Лист2!BK17</f>
        <v>0</v>
      </c>
      <c r="W33" s="24">
        <f>[1]Лист2!BL17</f>
        <v>0</v>
      </c>
      <c r="X33" s="24">
        <f>[1]Лист2!BM17</f>
        <v>0</v>
      </c>
      <c r="Y33" s="24">
        <f>[1]Лист2!BN17</f>
        <v>0</v>
      </c>
      <c r="Z33" s="24">
        <f>[1]Лист2!BO17</f>
        <v>0</v>
      </c>
      <c r="AA33" s="24">
        <f>[1]Лист2!BP17</f>
        <v>0</v>
      </c>
      <c r="AB33" s="24">
        <f>[1]Лист2!BQ17</f>
        <v>0</v>
      </c>
      <c r="AC33" s="24">
        <f>[1]Лист2!BR17</f>
        <v>0</v>
      </c>
    </row>
    <row r="34" spans="1:29" ht="23.25" customHeight="1">
      <c r="A34" s="42">
        <f>[1]Лист2!AP18</f>
        <v>3</v>
      </c>
      <c r="B34" s="43" t="str">
        <f>[1]Лист2!AQ18</f>
        <v>г. Ипатово, ул. Гагарина, д. 66</v>
      </c>
      <c r="C34" s="35">
        <f>E34+L34+N34+P34+R34</f>
        <v>151320</v>
      </c>
      <c r="D34" s="36">
        <f>[1]Лист2!AS18</f>
        <v>0</v>
      </c>
      <c r="E34" s="35">
        <f t="shared" si="3"/>
        <v>0</v>
      </c>
      <c r="F34" s="36">
        <f>[1]Лист2!AU18</f>
        <v>0</v>
      </c>
      <c r="G34" s="36">
        <f>[1]Лист2!AV18</f>
        <v>0</v>
      </c>
      <c r="H34" s="36">
        <f>[1]Лист2!AW18</f>
        <v>0</v>
      </c>
      <c r="I34" s="36">
        <f>[1]Лист2!AX18</f>
        <v>0</v>
      </c>
      <c r="J34" s="36">
        <f>[1]Лист2!AY18</f>
        <v>0</v>
      </c>
      <c r="K34" s="36">
        <f>[1]Лист2!AZ18</f>
        <v>0</v>
      </c>
      <c r="L34" s="35">
        <f t="shared" ref="L34:L38" si="6">K34*2368</f>
        <v>0</v>
      </c>
      <c r="M34" s="35">
        <v>0</v>
      </c>
      <c r="N34" s="35">
        <v>0</v>
      </c>
      <c r="O34" s="36">
        <f>[1]Лист2!BD18</f>
        <v>0</v>
      </c>
      <c r="P34" s="36">
        <f>[1]Лист2!BE18</f>
        <v>0</v>
      </c>
      <c r="Q34" s="35">
        <f>[1]Лист2!BF18</f>
        <v>130</v>
      </c>
      <c r="R34" s="35">
        <f>Q34*1164</f>
        <v>151320</v>
      </c>
      <c r="S34" s="54">
        <f>[1]Лист2!BH18</f>
        <v>0</v>
      </c>
      <c r="T34" s="54">
        <f>[1]Лист2!BI18</f>
        <v>0</v>
      </c>
      <c r="U34" s="24">
        <f>[1]Лист2!BJ18</f>
        <v>0</v>
      </c>
      <c r="V34" s="24">
        <f>[1]Лист2!BK18</f>
        <v>0</v>
      </c>
      <c r="W34" s="24">
        <f>[1]Лист2!BL18</f>
        <v>0</v>
      </c>
      <c r="X34" s="24">
        <f>[1]Лист2!BM18</f>
        <v>0</v>
      </c>
      <c r="Y34" s="24">
        <f>[1]Лист2!BN18</f>
        <v>0</v>
      </c>
      <c r="Z34" s="24">
        <f>[1]Лист2!BO18</f>
        <v>0</v>
      </c>
      <c r="AA34" s="24">
        <f>[1]Лист2!BP18</f>
        <v>0</v>
      </c>
      <c r="AB34" s="24">
        <f>[1]Лист2!BQ18</f>
        <v>0</v>
      </c>
      <c r="AC34" s="24">
        <f>[1]Лист2!BR18</f>
        <v>0</v>
      </c>
    </row>
    <row r="35" spans="1:29" ht="23.25" customHeight="1">
      <c r="A35" s="42">
        <f>[1]Лист2!AP19</f>
        <v>4</v>
      </c>
      <c r="B35" s="43" t="str">
        <f>[1]Лист2!AQ19</f>
        <v>г. Ипатово, ул. Гагарина, д. 68</v>
      </c>
      <c r="C35" s="35">
        <f>E35+L35+N35+P35+R35</f>
        <v>758310</v>
      </c>
      <c r="D35" s="57">
        <v>130</v>
      </c>
      <c r="E35" s="35">
        <f t="shared" si="3"/>
        <v>333450</v>
      </c>
      <c r="F35" s="36">
        <f>[1]Лист2!AU19</f>
        <v>0</v>
      </c>
      <c r="G35" s="36">
        <f>[1]Лист2!AV19</f>
        <v>0</v>
      </c>
      <c r="H35" s="36">
        <f>[1]Лист2!AW19</f>
        <v>0</v>
      </c>
      <c r="I35" s="36">
        <f>[1]Лист2!AX19</f>
        <v>0</v>
      </c>
      <c r="J35" s="36">
        <f>[1]Лист2!AY19</f>
        <v>0</v>
      </c>
      <c r="K35" s="36">
        <f>[1]Лист2!AZ19</f>
        <v>0</v>
      </c>
      <c r="L35" s="35">
        <f t="shared" si="6"/>
        <v>0</v>
      </c>
      <c r="M35" s="27">
        <v>0</v>
      </c>
      <c r="N35" s="35">
        <v>0</v>
      </c>
      <c r="O35" s="36">
        <f>[1]Лист2!BD19</f>
        <v>0</v>
      </c>
      <c r="P35" s="36">
        <f>[1]Лист2!BE19</f>
        <v>0</v>
      </c>
      <c r="Q35" s="56">
        <v>365</v>
      </c>
      <c r="R35" s="35">
        <f>Q35*1164</f>
        <v>424860</v>
      </c>
      <c r="S35" s="54">
        <f>[1]Лист2!BH19</f>
        <v>0</v>
      </c>
      <c r="T35" s="54">
        <f>[1]Лист2!BI19</f>
        <v>0</v>
      </c>
      <c r="U35" s="24">
        <f>[1]Лист2!BJ19</f>
        <v>0</v>
      </c>
      <c r="V35" s="24">
        <f>[1]Лист2!BK19</f>
        <v>0</v>
      </c>
      <c r="W35" s="24">
        <f>[1]Лист2!BL19</f>
        <v>0</v>
      </c>
      <c r="X35" s="24">
        <f>[1]Лист2!BM19</f>
        <v>0</v>
      </c>
      <c r="Y35" s="24">
        <f>[1]Лист2!BN19</f>
        <v>0</v>
      </c>
      <c r="Z35" s="24">
        <f>[1]Лист2!BO19</f>
        <v>0</v>
      </c>
      <c r="AA35" s="24">
        <f>[1]Лист2!BP19</f>
        <v>0</v>
      </c>
      <c r="AB35" s="24">
        <f>[1]Лист2!BQ19</f>
        <v>0</v>
      </c>
      <c r="AC35" s="24">
        <f>[1]Лист2!BR19</f>
        <v>0</v>
      </c>
    </row>
    <row r="36" spans="1:29" ht="23.25" customHeight="1">
      <c r="A36" s="42">
        <f>[1]Лист2!AP20</f>
        <v>5</v>
      </c>
      <c r="B36" s="43" t="str">
        <f>[1]Лист2!AQ20</f>
        <v>г. Ипатово, ул. Гагарина, д. 70</v>
      </c>
      <c r="C36" s="35">
        <f t="shared" si="5"/>
        <v>479912</v>
      </c>
      <c r="D36" s="36">
        <f>[1]Лист2!AS20</f>
        <v>0</v>
      </c>
      <c r="E36" s="35">
        <f t="shared" si="3"/>
        <v>0</v>
      </c>
      <c r="F36" s="36">
        <f>[1]Лист2!AU20</f>
        <v>0</v>
      </c>
      <c r="G36" s="36">
        <f>[1]Лист2!AV20</f>
        <v>0</v>
      </c>
      <c r="H36" s="36">
        <f>[1]Лист2!AW20</f>
        <v>0</v>
      </c>
      <c r="I36" s="36">
        <f>[1]Лист2!AX20</f>
        <v>0</v>
      </c>
      <c r="J36" s="36">
        <f>[1]Лист2!AY20</f>
        <v>0</v>
      </c>
      <c r="K36" s="36">
        <f>[1]Лист2!AZ20</f>
        <v>125</v>
      </c>
      <c r="L36" s="35">
        <f t="shared" si="6"/>
        <v>296000</v>
      </c>
      <c r="M36" s="27">
        <v>0</v>
      </c>
      <c r="N36" s="35">
        <v>0</v>
      </c>
      <c r="O36" s="36">
        <f>[1]Лист2!BD20</f>
        <v>0</v>
      </c>
      <c r="P36" s="36">
        <f>[1]Лист2!BE20</f>
        <v>0</v>
      </c>
      <c r="Q36" s="36">
        <f>[1]Лист2!BF20</f>
        <v>158</v>
      </c>
      <c r="R36" s="35">
        <f>Q36*1164</f>
        <v>183912</v>
      </c>
      <c r="S36" s="54">
        <f>[1]Лист2!BH20</f>
        <v>0</v>
      </c>
      <c r="T36" s="54">
        <f>[1]Лист2!BI20</f>
        <v>0</v>
      </c>
      <c r="U36" s="24">
        <f>[1]Лист2!BJ20</f>
        <v>0</v>
      </c>
      <c r="V36" s="24">
        <f>[1]Лист2!BK20</f>
        <v>0</v>
      </c>
      <c r="W36" s="24">
        <f>[1]Лист2!BL20</f>
        <v>0</v>
      </c>
      <c r="X36" s="24">
        <f>[1]Лист2!BM20</f>
        <v>0</v>
      </c>
      <c r="Y36" s="24">
        <f>[1]Лист2!BN20</f>
        <v>0</v>
      </c>
      <c r="Z36" s="24">
        <f>[1]Лист2!BO20</f>
        <v>0</v>
      </c>
      <c r="AA36" s="24">
        <f>[1]Лист2!BP20</f>
        <v>0</v>
      </c>
      <c r="AB36" s="24">
        <f>[1]Лист2!BQ20</f>
        <v>0</v>
      </c>
      <c r="AC36" s="24">
        <f>[1]Лист2!BR20</f>
        <v>0</v>
      </c>
    </row>
    <row r="37" spans="1:29" ht="23.25" customHeight="1">
      <c r="A37" s="42">
        <f>[1]Лист2!AP21</f>
        <v>6</v>
      </c>
      <c r="B37" s="39" t="str">
        <f>[1]Лист2!AQ21</f>
        <v>г. Ипатово, ул. Заречная, д. 27</v>
      </c>
      <c r="C37" s="35">
        <f t="shared" si="5"/>
        <v>86136</v>
      </c>
      <c r="D37" s="27">
        <f>[1]Лист2!AS21</f>
        <v>0</v>
      </c>
      <c r="E37" s="35">
        <f t="shared" si="3"/>
        <v>0</v>
      </c>
      <c r="F37" s="27">
        <f>[1]Лист2!AU21</f>
        <v>0</v>
      </c>
      <c r="G37" s="27">
        <f>[1]Лист2!AV21</f>
        <v>0</v>
      </c>
      <c r="H37" s="27">
        <f>[1]Лист2!AW21</f>
        <v>0</v>
      </c>
      <c r="I37" s="27">
        <f>[1]Лист2!AX21</f>
        <v>0</v>
      </c>
      <c r="J37" s="27">
        <f>[1]Лист2!AY21</f>
        <v>0</v>
      </c>
      <c r="K37" s="27">
        <f>[1]Лист2!AZ21</f>
        <v>0</v>
      </c>
      <c r="L37" s="35">
        <f t="shared" si="6"/>
        <v>0</v>
      </c>
      <c r="M37" s="27">
        <v>0</v>
      </c>
      <c r="N37" s="35">
        <v>0</v>
      </c>
      <c r="O37" s="27">
        <f>[1]Лист2!BD21</f>
        <v>0</v>
      </c>
      <c r="P37" s="27">
        <f>[1]Лист2!BE21</f>
        <v>0</v>
      </c>
      <c r="Q37" s="27">
        <f>[1]Лист2!BF21</f>
        <v>74</v>
      </c>
      <c r="R37" s="35">
        <f t="shared" ref="R37:R63" si="7">Q37*1164</f>
        <v>86136</v>
      </c>
      <c r="S37" s="54">
        <f>[1]Лист2!BH21</f>
        <v>0</v>
      </c>
      <c r="T37" s="54">
        <f>[1]Лист2!BI21</f>
        <v>0</v>
      </c>
      <c r="U37" s="24">
        <f>[1]Лист2!BJ21</f>
        <v>0</v>
      </c>
      <c r="V37" s="24">
        <f>[1]Лист2!BK21</f>
        <v>0</v>
      </c>
      <c r="W37" s="24">
        <f>[1]Лист2!BL21</f>
        <v>0</v>
      </c>
      <c r="X37" s="24">
        <f>[1]Лист2!BM21</f>
        <v>0</v>
      </c>
      <c r="Y37" s="24">
        <f>[1]Лист2!BN21</f>
        <v>0</v>
      </c>
      <c r="Z37" s="24">
        <f>[1]Лист2!BO21</f>
        <v>0</v>
      </c>
      <c r="AA37" s="24">
        <f>[1]Лист2!BP21</f>
        <v>0</v>
      </c>
      <c r="AB37" s="24">
        <f>[1]Лист2!BQ21</f>
        <v>0</v>
      </c>
      <c r="AC37" s="24">
        <f>[1]Лист2!BR21</f>
        <v>0</v>
      </c>
    </row>
    <row r="38" spans="1:29" ht="23.25" customHeight="1">
      <c r="A38" s="42">
        <f>[1]Лист2!AP22</f>
        <v>7</v>
      </c>
      <c r="B38" s="39" t="str">
        <f>[1]Лист2!AQ24</f>
        <v>г. Ипатово, ул. Ленинградская, д. 5</v>
      </c>
      <c r="C38" s="35">
        <f t="shared" si="5"/>
        <v>168780</v>
      </c>
      <c r="D38" s="27">
        <f>[1]Лист2!AS24</f>
        <v>0</v>
      </c>
      <c r="E38" s="35">
        <f t="shared" si="3"/>
        <v>0</v>
      </c>
      <c r="F38" s="27">
        <f>[1]Лист2!AU24</f>
        <v>0</v>
      </c>
      <c r="G38" s="27">
        <f>[1]Лист2!AV24</f>
        <v>0</v>
      </c>
      <c r="H38" s="27">
        <f>[1]Лист2!AW24</f>
        <v>0</v>
      </c>
      <c r="I38" s="27">
        <f>[1]Лист2!AX24</f>
        <v>0</v>
      </c>
      <c r="J38" s="27">
        <f>[1]Лист2!AY24</f>
        <v>0</v>
      </c>
      <c r="K38" s="27">
        <f>[1]Лист2!AZ24</f>
        <v>0</v>
      </c>
      <c r="L38" s="35">
        <f t="shared" si="6"/>
        <v>0</v>
      </c>
      <c r="M38" s="27">
        <v>0</v>
      </c>
      <c r="N38" s="35">
        <v>0</v>
      </c>
      <c r="O38" s="27">
        <f>[1]Лист2!BD24</f>
        <v>0</v>
      </c>
      <c r="P38" s="27">
        <f>[1]Лист2!BE24</f>
        <v>0</v>
      </c>
      <c r="Q38" s="27">
        <f>[1]Лист2!BF24</f>
        <v>145</v>
      </c>
      <c r="R38" s="35">
        <f t="shared" si="7"/>
        <v>168780</v>
      </c>
      <c r="S38" s="54">
        <f>[1]Лист2!BH24</f>
        <v>0</v>
      </c>
      <c r="T38" s="54">
        <f>[1]Лист2!BI24</f>
        <v>0</v>
      </c>
      <c r="U38" s="24">
        <f>[1]Лист2!BJ24</f>
        <v>0</v>
      </c>
      <c r="V38" s="24">
        <f>[1]Лист2!BK24</f>
        <v>0</v>
      </c>
      <c r="W38" s="24">
        <f>[1]Лист2!BL24</f>
        <v>0</v>
      </c>
      <c r="X38" s="24">
        <f>[1]Лист2!BM24</f>
        <v>0</v>
      </c>
      <c r="Y38" s="24">
        <f>[1]Лист2!BN24</f>
        <v>0</v>
      </c>
      <c r="Z38" s="24">
        <f>[1]Лист2!BO24</f>
        <v>0</v>
      </c>
      <c r="AA38" s="24">
        <f>[1]Лист2!BP24</f>
        <v>0</v>
      </c>
      <c r="AB38" s="24">
        <f>[1]Лист2!BQ24</f>
        <v>0</v>
      </c>
      <c r="AC38" s="24">
        <f>[1]Лист2!BR24</f>
        <v>0</v>
      </c>
    </row>
    <row r="39" spans="1:29" ht="23.25" customHeight="1">
      <c r="A39" s="42">
        <f>[1]Лист2!AP23</f>
        <v>8</v>
      </c>
      <c r="B39" s="39" t="str">
        <f>[1]Лист2!AQ25</f>
        <v>г. Ипатово, ул. Ленинградская, д. 7</v>
      </c>
      <c r="C39" s="35">
        <f t="shared" si="5"/>
        <v>385028</v>
      </c>
      <c r="D39" s="27">
        <f>[1]Лист2!AS25</f>
        <v>0</v>
      </c>
      <c r="E39" s="35">
        <f t="shared" si="3"/>
        <v>0</v>
      </c>
      <c r="F39" s="27">
        <f>[1]Лист2!AU25</f>
        <v>0</v>
      </c>
      <c r="G39" s="27">
        <f>[1]Лист2!AV25</f>
        <v>0</v>
      </c>
      <c r="H39" s="27">
        <f>[1]Лист2!AW25</f>
        <v>0</v>
      </c>
      <c r="I39" s="27">
        <f>[1]Лист2!AX25</f>
        <v>0</v>
      </c>
      <c r="J39" s="27">
        <f>[1]Лист2!AY25</f>
        <v>0</v>
      </c>
      <c r="K39" s="27">
        <f>[1]Лист2!AZ25</f>
        <v>110</v>
      </c>
      <c r="L39" s="35">
        <f>K39*2368</f>
        <v>260480</v>
      </c>
      <c r="M39" s="27">
        <v>0</v>
      </c>
      <c r="N39" s="35">
        <v>0</v>
      </c>
      <c r="O39" s="27">
        <f>[1]Лист2!BD25</f>
        <v>0</v>
      </c>
      <c r="P39" s="27">
        <f>[1]Лист2!BE25</f>
        <v>0</v>
      </c>
      <c r="Q39" s="27">
        <f>[1]Лист2!BF25</f>
        <v>107</v>
      </c>
      <c r="R39" s="35">
        <f t="shared" si="7"/>
        <v>124548</v>
      </c>
      <c r="S39" s="54">
        <f>[1]Лист2!BH25</f>
        <v>0</v>
      </c>
      <c r="T39" s="54">
        <f>[1]Лист2!BI25</f>
        <v>0</v>
      </c>
      <c r="U39" s="24">
        <f>[1]Лист2!BJ25</f>
        <v>0</v>
      </c>
      <c r="V39" s="24">
        <f>[1]Лист2!BK25</f>
        <v>0</v>
      </c>
      <c r="W39" s="24">
        <f>[1]Лист2!BL25</f>
        <v>0</v>
      </c>
      <c r="X39" s="24">
        <f>[1]Лист2!BM25</f>
        <v>0</v>
      </c>
      <c r="Y39" s="24">
        <f>[1]Лист2!BN25</f>
        <v>0</v>
      </c>
      <c r="Z39" s="24">
        <f>[1]Лист2!BO25</f>
        <v>0</v>
      </c>
      <c r="AA39" s="24">
        <f>[1]Лист2!BP25</f>
        <v>0</v>
      </c>
      <c r="AB39" s="24">
        <f>[1]Лист2!BQ25</f>
        <v>0</v>
      </c>
      <c r="AC39" s="24">
        <f>[1]Лист2!BR25</f>
        <v>0</v>
      </c>
    </row>
    <row r="40" spans="1:29" ht="23.25" customHeight="1">
      <c r="A40" s="42">
        <f>[1]Лист2!AP24</f>
        <v>9</v>
      </c>
      <c r="B40" s="39" t="str">
        <f>[1]Лист2!AQ26</f>
        <v>г. Ипатово, ул. Ленинградская, д. 9</v>
      </c>
      <c r="C40" s="35">
        <f t="shared" si="5"/>
        <v>133860</v>
      </c>
      <c r="D40" s="27">
        <f>[1]Лист2!AS26</f>
        <v>0</v>
      </c>
      <c r="E40" s="35">
        <f t="shared" si="3"/>
        <v>0</v>
      </c>
      <c r="F40" s="36">
        <f>[1]Лист2!AU26</f>
        <v>0</v>
      </c>
      <c r="G40" s="36">
        <f>[1]Лист2!AV26</f>
        <v>0</v>
      </c>
      <c r="H40" s="36">
        <f>[1]Лист2!AW26</f>
        <v>0</v>
      </c>
      <c r="I40" s="36">
        <f>[1]Лист2!AX26</f>
        <v>0</v>
      </c>
      <c r="J40" s="36">
        <f>[1]Лист2!AY26</f>
        <v>0</v>
      </c>
      <c r="K40" s="36">
        <f>[1]Лист2!AZ26</f>
        <v>0</v>
      </c>
      <c r="L40" s="35">
        <f t="shared" ref="L40:L63" si="8">K40*2368</f>
        <v>0</v>
      </c>
      <c r="M40" s="27">
        <v>0</v>
      </c>
      <c r="N40" s="35">
        <v>0</v>
      </c>
      <c r="O40" s="27">
        <f>[1]Лист2!BD26</f>
        <v>0</v>
      </c>
      <c r="P40" s="27">
        <f>[1]Лист2!BE26</f>
        <v>0</v>
      </c>
      <c r="Q40" s="27">
        <f>[1]Лист2!BF26</f>
        <v>115</v>
      </c>
      <c r="R40" s="35">
        <f t="shared" si="7"/>
        <v>133860</v>
      </c>
      <c r="S40" s="54">
        <f>[1]Лист2!BH26</f>
        <v>0</v>
      </c>
      <c r="T40" s="54">
        <f>[1]Лист2!BI26</f>
        <v>0</v>
      </c>
      <c r="U40" s="24">
        <f>[1]Лист2!BJ26</f>
        <v>0</v>
      </c>
      <c r="V40" s="24">
        <f>[1]Лист2!BK26</f>
        <v>0</v>
      </c>
      <c r="W40" s="24">
        <f>[1]Лист2!BL26</f>
        <v>0</v>
      </c>
      <c r="X40" s="24">
        <f>[1]Лист2!BM26</f>
        <v>0</v>
      </c>
      <c r="Y40" s="24">
        <f>[1]Лист2!BN26</f>
        <v>0</v>
      </c>
      <c r="Z40" s="24">
        <f>[1]Лист2!BO26</f>
        <v>0</v>
      </c>
      <c r="AA40" s="24">
        <f>[1]Лист2!BP26</f>
        <v>0</v>
      </c>
      <c r="AB40" s="24">
        <f>[1]Лист2!BQ26</f>
        <v>0</v>
      </c>
      <c r="AC40" s="24">
        <f>[1]Лист2!BR26</f>
        <v>0</v>
      </c>
    </row>
    <row r="41" spans="1:29" ht="23.25" customHeight="1">
      <c r="A41" s="42">
        <f>[1]Лист2!AP25</f>
        <v>10</v>
      </c>
      <c r="B41" s="39" t="str">
        <f>[1]Лист2!AQ27</f>
        <v>г. Ипатово, ул. Ленинградская, д. 43</v>
      </c>
      <c r="C41" s="35">
        <f t="shared" si="5"/>
        <v>89775</v>
      </c>
      <c r="D41" s="35">
        <f>[1]Лист2!AS27</f>
        <v>35</v>
      </c>
      <c r="E41" s="35">
        <f t="shared" si="3"/>
        <v>89775</v>
      </c>
      <c r="F41" s="36">
        <f>[1]Лист2!AU27</f>
        <v>0</v>
      </c>
      <c r="G41" s="36">
        <f>[1]Лист2!AV27</f>
        <v>0</v>
      </c>
      <c r="H41" s="36">
        <f>[1]Лист2!AW27</f>
        <v>0</v>
      </c>
      <c r="I41" s="36">
        <f>[1]Лист2!AX27</f>
        <v>0</v>
      </c>
      <c r="J41" s="36">
        <f>[1]Лист2!AY27</f>
        <v>0</v>
      </c>
      <c r="K41" s="36">
        <f>[1]Лист2!AZ27</f>
        <v>0</v>
      </c>
      <c r="L41" s="35">
        <f t="shared" si="8"/>
        <v>0</v>
      </c>
      <c r="M41" s="36">
        <v>0</v>
      </c>
      <c r="N41" s="35">
        <v>0</v>
      </c>
      <c r="O41" s="36">
        <f>[1]Лист2!BD27</f>
        <v>0</v>
      </c>
      <c r="P41" s="36">
        <f>[1]Лист2!BE27</f>
        <v>0</v>
      </c>
      <c r="Q41" s="36">
        <f>[1]Лист2!BF27</f>
        <v>0</v>
      </c>
      <c r="R41" s="35">
        <f t="shared" si="7"/>
        <v>0</v>
      </c>
      <c r="S41" s="54">
        <f>[1]Лист2!BH27</f>
        <v>0</v>
      </c>
      <c r="T41" s="54">
        <f>[1]Лист2!BI27</f>
        <v>0</v>
      </c>
      <c r="U41" s="24">
        <f>[1]Лист2!BJ27</f>
        <v>0</v>
      </c>
      <c r="V41" s="24">
        <f>[1]Лист2!BK27</f>
        <v>0</v>
      </c>
      <c r="W41" s="24">
        <f>[1]Лист2!BL27</f>
        <v>0</v>
      </c>
      <c r="X41" s="24">
        <f>[1]Лист2!BM27</f>
        <v>0</v>
      </c>
      <c r="Y41" s="24">
        <f>[1]Лист2!BN27</f>
        <v>0</v>
      </c>
      <c r="Z41" s="24">
        <f>[1]Лист2!BO27</f>
        <v>0</v>
      </c>
      <c r="AA41" s="24">
        <f>[1]Лист2!BP27</f>
        <v>0</v>
      </c>
      <c r="AB41" s="24">
        <f>[1]Лист2!BQ27</f>
        <v>0</v>
      </c>
      <c r="AC41" s="24">
        <f>[1]Лист2!BR27</f>
        <v>0</v>
      </c>
    </row>
    <row r="42" spans="1:29" ht="23.25" customHeight="1">
      <c r="A42" s="42">
        <f>[1]Лист2!AP26</f>
        <v>11</v>
      </c>
      <c r="B42" s="39" t="str">
        <f>[1]Лист2!AQ28</f>
        <v>г. Ипатово, ул. Ленинградская, д. 45</v>
      </c>
      <c r="C42" s="35">
        <f t="shared" si="5"/>
        <v>218025</v>
      </c>
      <c r="D42" s="57">
        <v>85</v>
      </c>
      <c r="E42" s="35">
        <f>D42*2565</f>
        <v>218025</v>
      </c>
      <c r="F42" s="27">
        <f>[1]Лист2!AU28</f>
        <v>0</v>
      </c>
      <c r="G42" s="27">
        <f>[1]Лист2!AV28</f>
        <v>0</v>
      </c>
      <c r="H42" s="27">
        <f>[1]Лист2!AW28</f>
        <v>0</v>
      </c>
      <c r="I42" s="27">
        <f>[1]Лист2!AX28</f>
        <v>0</v>
      </c>
      <c r="J42" s="27">
        <f>[1]Лист2!AY28</f>
        <v>0</v>
      </c>
      <c r="K42" s="27">
        <f>[1]Лист2!AZ28</f>
        <v>0</v>
      </c>
      <c r="L42" s="35">
        <f t="shared" si="8"/>
        <v>0</v>
      </c>
      <c r="M42" s="27">
        <v>0</v>
      </c>
      <c r="N42" s="35">
        <v>0</v>
      </c>
      <c r="O42" s="36">
        <f>[1]Лист2!BD28</f>
        <v>0</v>
      </c>
      <c r="P42" s="36">
        <f>[1]Лист2!BE28</f>
        <v>0</v>
      </c>
      <c r="Q42" s="36">
        <f>[1]Лист2!BF28</f>
        <v>0</v>
      </c>
      <c r="R42" s="35">
        <f t="shared" si="7"/>
        <v>0</v>
      </c>
      <c r="S42" s="54">
        <f>[1]Лист2!BH28</f>
        <v>0</v>
      </c>
      <c r="T42" s="54">
        <f>[1]Лист2!BI28</f>
        <v>0</v>
      </c>
      <c r="U42" s="24">
        <f>[1]Лист2!BJ28</f>
        <v>0</v>
      </c>
      <c r="V42" s="24">
        <f>[1]Лист2!BK28</f>
        <v>0</v>
      </c>
      <c r="W42" s="24">
        <f>[1]Лист2!BL28</f>
        <v>0</v>
      </c>
      <c r="X42" s="24">
        <f>[1]Лист2!BM28</f>
        <v>0</v>
      </c>
      <c r="Y42" s="24">
        <f>[1]Лист2!BN28</f>
        <v>0</v>
      </c>
      <c r="Z42" s="24">
        <f>[1]Лист2!BO28</f>
        <v>0</v>
      </c>
      <c r="AA42" s="24">
        <f>[1]Лист2!BP28</f>
        <v>0</v>
      </c>
      <c r="AB42" s="24">
        <f>[1]Лист2!BQ28</f>
        <v>0</v>
      </c>
      <c r="AC42" s="24">
        <f>[1]Лист2!BR28</f>
        <v>0</v>
      </c>
    </row>
    <row r="43" spans="1:29" ht="23.25" customHeight="1">
      <c r="A43" s="42">
        <f>[1]Лист2!AP27</f>
        <v>12</v>
      </c>
      <c r="B43" s="43" t="str">
        <f>[1]Лист2!AQ29</f>
        <v>г. Ипатово, ул. Ленинградская, д. 61</v>
      </c>
      <c r="C43" s="35">
        <f t="shared" si="5"/>
        <v>247932</v>
      </c>
      <c r="D43" s="27">
        <f>[1]Лист2!AS29</f>
        <v>0</v>
      </c>
      <c r="E43" s="35">
        <f t="shared" ref="E43:E62" si="9">D43*2565</f>
        <v>0</v>
      </c>
      <c r="F43" s="27">
        <f>[1]Лист2!AU29</f>
        <v>0</v>
      </c>
      <c r="G43" s="27">
        <f>[1]Лист2!AV29</f>
        <v>0</v>
      </c>
      <c r="H43" s="27">
        <f>[1]Лист2!AW29</f>
        <v>0</v>
      </c>
      <c r="I43" s="27">
        <f>[1]Лист2!AX29</f>
        <v>0</v>
      </c>
      <c r="J43" s="27">
        <f>[1]Лист2!AY29</f>
        <v>0</v>
      </c>
      <c r="K43" s="27">
        <f>[1]Лист2!AZ29</f>
        <v>0</v>
      </c>
      <c r="L43" s="35">
        <f t="shared" si="8"/>
        <v>0</v>
      </c>
      <c r="M43" s="27">
        <v>0</v>
      </c>
      <c r="N43" s="35">
        <v>0</v>
      </c>
      <c r="O43" s="27">
        <f>[1]Лист2!BD29</f>
        <v>0</v>
      </c>
      <c r="P43" s="27">
        <f>[1]Лист2!BE29</f>
        <v>0</v>
      </c>
      <c r="Q43" s="27">
        <f>[1]Лист2!BF29</f>
        <v>213</v>
      </c>
      <c r="R43" s="35">
        <f t="shared" si="7"/>
        <v>247932</v>
      </c>
      <c r="S43" s="54">
        <f>[1]Лист2!BH29</f>
        <v>0</v>
      </c>
      <c r="T43" s="54">
        <f>[1]Лист2!BI29</f>
        <v>0</v>
      </c>
      <c r="U43" s="24">
        <f>[1]Лист2!BJ29</f>
        <v>0</v>
      </c>
      <c r="V43" s="24">
        <f>[1]Лист2!BK29</f>
        <v>0</v>
      </c>
      <c r="W43" s="24">
        <f>[1]Лист2!BL29</f>
        <v>0</v>
      </c>
      <c r="X43" s="24">
        <f>[1]Лист2!BM29</f>
        <v>0</v>
      </c>
      <c r="Y43" s="24">
        <f>[1]Лист2!BN29</f>
        <v>0</v>
      </c>
      <c r="Z43" s="24">
        <f>[1]Лист2!BO29</f>
        <v>0</v>
      </c>
      <c r="AA43" s="24">
        <f>[1]Лист2!BP29</f>
        <v>0</v>
      </c>
      <c r="AB43" s="24">
        <f>[1]Лист2!BQ29</f>
        <v>0</v>
      </c>
      <c r="AC43" s="24">
        <f>[1]Лист2!BR29</f>
        <v>0</v>
      </c>
    </row>
    <row r="44" spans="1:29" ht="23.25" customHeight="1">
      <c r="A44" s="42">
        <f>[1]Лист2!AP28</f>
        <v>13</v>
      </c>
      <c r="B44" s="43" t="str">
        <f>[1]Лист2!AQ30</f>
        <v>г. Ипатово, ул. Первомайская, д. 48</v>
      </c>
      <c r="C44" s="35">
        <f t="shared" si="5"/>
        <v>276333.60000000003</v>
      </c>
      <c r="D44" s="27">
        <f>[1]Лист2!AS30</f>
        <v>0</v>
      </c>
      <c r="E44" s="35">
        <f t="shared" si="9"/>
        <v>0</v>
      </c>
      <c r="F44" s="27">
        <f>[1]Лист2!AU30</f>
        <v>0</v>
      </c>
      <c r="G44" s="27">
        <f>[1]Лист2!AV30</f>
        <v>0</v>
      </c>
      <c r="H44" s="27">
        <f>[1]Лист2!AW30</f>
        <v>0</v>
      </c>
      <c r="I44" s="27">
        <f>[1]Лист2!AX30</f>
        <v>0</v>
      </c>
      <c r="J44" s="27">
        <f>[1]Лист2!AY30</f>
        <v>0</v>
      </c>
      <c r="K44" s="27">
        <f>[1]Лист2!AZ30</f>
        <v>0</v>
      </c>
      <c r="L44" s="35">
        <f t="shared" si="8"/>
        <v>0</v>
      </c>
      <c r="M44" s="27">
        <f>[1]Лист2!BB30</f>
        <v>0</v>
      </c>
      <c r="N44" s="35">
        <f>[1]Лист2!BC30</f>
        <v>0</v>
      </c>
      <c r="O44" s="27">
        <f>[1]Лист2!BD30</f>
        <v>0</v>
      </c>
      <c r="P44" s="27">
        <f>[1]Лист2!BE30</f>
        <v>0</v>
      </c>
      <c r="Q44" s="27">
        <f>[1]Лист2!BF30</f>
        <v>237.4</v>
      </c>
      <c r="R44" s="35">
        <f t="shared" si="7"/>
        <v>276333.60000000003</v>
      </c>
      <c r="S44" s="54">
        <f>[1]Лист2!BH30</f>
        <v>0</v>
      </c>
      <c r="T44" s="54">
        <f>[1]Лист2!BI30</f>
        <v>0</v>
      </c>
      <c r="U44" s="24">
        <f>[1]Лист2!BJ30</f>
        <v>0</v>
      </c>
      <c r="V44" s="24">
        <f>[1]Лист2!BK30</f>
        <v>0</v>
      </c>
      <c r="W44" s="24">
        <f>[1]Лист2!BL30</f>
        <v>0</v>
      </c>
      <c r="X44" s="24">
        <f>[1]Лист2!BM30</f>
        <v>0</v>
      </c>
      <c r="Y44" s="24">
        <f>[1]Лист2!BN30</f>
        <v>0</v>
      </c>
      <c r="Z44" s="24">
        <f>[1]Лист2!BO30</f>
        <v>0</v>
      </c>
      <c r="AA44" s="24">
        <f>[1]Лист2!BP30</f>
        <v>0</v>
      </c>
      <c r="AB44" s="24">
        <f>[1]Лист2!BQ30</f>
        <v>0</v>
      </c>
      <c r="AC44" s="24">
        <f>[1]Лист2!BR30</f>
        <v>0</v>
      </c>
    </row>
    <row r="45" spans="1:29" ht="23.25" customHeight="1">
      <c r="A45" s="42">
        <f>[1]Лист2!AP29</f>
        <v>14</v>
      </c>
      <c r="B45" s="43" t="str">
        <f>[1]Лист2!AQ31</f>
        <v>г. Ипатово, ул. Орджоникидзе, д. 62</v>
      </c>
      <c r="C45" s="35">
        <f t="shared" si="5"/>
        <v>169944</v>
      </c>
      <c r="D45" s="27">
        <f>[1]Лист2!AS31</f>
        <v>0</v>
      </c>
      <c r="E45" s="35">
        <f t="shared" si="9"/>
        <v>0</v>
      </c>
      <c r="F45" s="27">
        <f>[1]Лист2!AU31</f>
        <v>0</v>
      </c>
      <c r="G45" s="27">
        <f>[1]Лист2!AV31</f>
        <v>0</v>
      </c>
      <c r="H45" s="27">
        <f>[1]Лист2!AW31</f>
        <v>0</v>
      </c>
      <c r="I45" s="27">
        <f>[1]Лист2!AX31</f>
        <v>0</v>
      </c>
      <c r="J45" s="27">
        <f>[1]Лист2!AY31</f>
        <v>0</v>
      </c>
      <c r="K45" s="27">
        <f>[1]Лист2!AZ31</f>
        <v>0</v>
      </c>
      <c r="L45" s="35">
        <f t="shared" si="8"/>
        <v>0</v>
      </c>
      <c r="M45" s="27">
        <v>0</v>
      </c>
      <c r="N45" s="35">
        <v>0</v>
      </c>
      <c r="O45" s="27">
        <f>[1]Лист2!BD31</f>
        <v>0</v>
      </c>
      <c r="P45" s="27">
        <f>[1]Лист2!BE31</f>
        <v>0</v>
      </c>
      <c r="Q45" s="27">
        <f>[1]Лист2!BF31</f>
        <v>146</v>
      </c>
      <c r="R45" s="35">
        <f t="shared" si="7"/>
        <v>169944</v>
      </c>
      <c r="S45" s="54">
        <f>[1]Лист2!BH31</f>
        <v>0</v>
      </c>
      <c r="T45" s="54">
        <f>[1]Лист2!BI31</f>
        <v>0</v>
      </c>
      <c r="U45" s="24">
        <f>[1]Лист2!BJ31</f>
        <v>0</v>
      </c>
      <c r="V45" s="24">
        <f>[1]Лист2!BK31</f>
        <v>0</v>
      </c>
      <c r="W45" s="24">
        <f>[1]Лист2!BL31</f>
        <v>0</v>
      </c>
      <c r="X45" s="24">
        <f>[1]Лист2!BM31</f>
        <v>0</v>
      </c>
      <c r="Y45" s="24">
        <f>[1]Лист2!BN31</f>
        <v>0</v>
      </c>
      <c r="Z45" s="24">
        <f>[1]Лист2!BO31</f>
        <v>0</v>
      </c>
      <c r="AA45" s="24">
        <f>[1]Лист2!BP31</f>
        <v>0</v>
      </c>
      <c r="AB45" s="24">
        <f>[1]Лист2!BQ31</f>
        <v>0</v>
      </c>
      <c r="AC45" s="24">
        <f>[1]Лист2!BR31</f>
        <v>0</v>
      </c>
    </row>
    <row r="46" spans="1:29" ht="23.25" customHeight="1">
      <c r="A46" s="42">
        <f>[1]Лист2!AP30</f>
        <v>15</v>
      </c>
      <c r="B46" s="43" t="str">
        <f>[1]Лист2!AQ32</f>
        <v>г. Ипатово, ул. Свердлова, д. 35</v>
      </c>
      <c r="C46" s="35">
        <f t="shared" si="5"/>
        <v>123384</v>
      </c>
      <c r="D46" s="27">
        <f>[1]Лист2!AS32</f>
        <v>0</v>
      </c>
      <c r="E46" s="35">
        <f t="shared" si="9"/>
        <v>0</v>
      </c>
      <c r="F46" s="27">
        <f>[1]Лист2!AU32</f>
        <v>0</v>
      </c>
      <c r="G46" s="27">
        <f>[1]Лист2!AV32</f>
        <v>0</v>
      </c>
      <c r="H46" s="27">
        <f>[1]Лист2!AW32</f>
        <v>0</v>
      </c>
      <c r="I46" s="27">
        <f>[1]Лист2!AX32</f>
        <v>0</v>
      </c>
      <c r="J46" s="27">
        <f>[1]Лист2!AY32</f>
        <v>0</v>
      </c>
      <c r="K46" s="27">
        <f>[1]Лист2!AZ32</f>
        <v>0</v>
      </c>
      <c r="L46" s="35">
        <f t="shared" si="8"/>
        <v>0</v>
      </c>
      <c r="M46" s="27">
        <v>0</v>
      </c>
      <c r="N46" s="35">
        <v>0</v>
      </c>
      <c r="O46" s="27">
        <f>[1]Лист2!BD32</f>
        <v>0</v>
      </c>
      <c r="P46" s="27">
        <f>[1]Лист2!BE32</f>
        <v>0</v>
      </c>
      <c r="Q46" s="27">
        <f>[1]Лист2!BF32</f>
        <v>106</v>
      </c>
      <c r="R46" s="35">
        <f t="shared" si="7"/>
        <v>123384</v>
      </c>
      <c r="S46" s="54">
        <f>[1]Лист2!BH32</f>
        <v>0</v>
      </c>
      <c r="T46" s="54">
        <f>[1]Лист2!BI32</f>
        <v>0</v>
      </c>
      <c r="U46" s="24">
        <f>[1]Лист2!BJ32</f>
        <v>0</v>
      </c>
      <c r="V46" s="24">
        <f>[1]Лист2!BK32</f>
        <v>0</v>
      </c>
      <c r="W46" s="24">
        <f>[1]Лист2!BL32</f>
        <v>0</v>
      </c>
      <c r="X46" s="24">
        <f>[1]Лист2!BM32</f>
        <v>0</v>
      </c>
      <c r="Y46" s="24">
        <f>[1]Лист2!BN32</f>
        <v>0</v>
      </c>
      <c r="Z46" s="24">
        <f>[1]Лист2!BO32</f>
        <v>0</v>
      </c>
      <c r="AA46" s="24">
        <f>[1]Лист2!BP32</f>
        <v>0</v>
      </c>
      <c r="AB46" s="24">
        <f>[1]Лист2!BQ32</f>
        <v>0</v>
      </c>
      <c r="AC46" s="24">
        <f>[1]Лист2!BR32</f>
        <v>0</v>
      </c>
    </row>
    <row r="47" spans="1:29" ht="23.25" customHeight="1">
      <c r="A47" s="42">
        <f>[1]Лист2!AP31</f>
        <v>16</v>
      </c>
      <c r="B47" s="43" t="str">
        <f>[1]Лист2!AQ33</f>
        <v>г. Ипатово, ул. Свердлова, д. 43</v>
      </c>
      <c r="C47" s="35">
        <f t="shared" si="5"/>
        <v>75660</v>
      </c>
      <c r="D47" s="27">
        <f>[1]Лист2!AS33</f>
        <v>0</v>
      </c>
      <c r="E47" s="35">
        <f t="shared" si="9"/>
        <v>0</v>
      </c>
      <c r="F47" s="27">
        <f>[1]Лист2!AU33</f>
        <v>0</v>
      </c>
      <c r="G47" s="27">
        <f>[1]Лист2!AV33</f>
        <v>0</v>
      </c>
      <c r="H47" s="27">
        <f>[1]Лист2!AW33</f>
        <v>0</v>
      </c>
      <c r="I47" s="27">
        <f>[1]Лист2!AX33</f>
        <v>0</v>
      </c>
      <c r="J47" s="27">
        <f>[1]Лист2!AY33</f>
        <v>0</v>
      </c>
      <c r="K47" s="27">
        <f>[1]Лист2!AZ33</f>
        <v>0</v>
      </c>
      <c r="L47" s="35">
        <f t="shared" si="8"/>
        <v>0</v>
      </c>
      <c r="M47" s="27">
        <v>0</v>
      </c>
      <c r="N47" s="35">
        <v>0</v>
      </c>
      <c r="O47" s="27">
        <f>[1]Лист2!BD33</f>
        <v>0</v>
      </c>
      <c r="P47" s="27">
        <f>[1]Лист2!BE33</f>
        <v>0</v>
      </c>
      <c r="Q47" s="27">
        <f>[1]Лист2!BF33</f>
        <v>65</v>
      </c>
      <c r="R47" s="35">
        <f t="shared" si="7"/>
        <v>75660</v>
      </c>
      <c r="S47" s="54">
        <f>[1]Лист2!BH33</f>
        <v>0</v>
      </c>
      <c r="T47" s="54">
        <f>[1]Лист2!BI33</f>
        <v>0</v>
      </c>
      <c r="U47" s="24">
        <f>[1]Лист2!BJ33</f>
        <v>0</v>
      </c>
      <c r="V47" s="24">
        <f>[1]Лист2!BK33</f>
        <v>0</v>
      </c>
      <c r="W47" s="24">
        <f>[1]Лист2!BL33</f>
        <v>0</v>
      </c>
      <c r="X47" s="24">
        <f>[1]Лист2!BM33</f>
        <v>0</v>
      </c>
      <c r="Y47" s="24">
        <f>[1]Лист2!BN33</f>
        <v>0</v>
      </c>
      <c r="Z47" s="24">
        <f>[1]Лист2!BO33</f>
        <v>0</v>
      </c>
      <c r="AA47" s="24">
        <f>[1]Лист2!BP33</f>
        <v>0</v>
      </c>
      <c r="AB47" s="24">
        <f>[1]Лист2!BQ33</f>
        <v>0</v>
      </c>
      <c r="AC47" s="24">
        <f>[1]Лист2!BR33</f>
        <v>0</v>
      </c>
    </row>
    <row r="48" spans="1:29" ht="23.25" customHeight="1">
      <c r="A48" s="42">
        <f>[1]Лист2!AP32</f>
        <v>17</v>
      </c>
      <c r="B48" s="43" t="str">
        <f>[1]Лист2!AQ34</f>
        <v>г. Ипатово, ул. Свердлова, д. 45</v>
      </c>
      <c r="C48" s="35">
        <f t="shared" si="5"/>
        <v>133860</v>
      </c>
      <c r="D48" s="27">
        <f>[1]Лист2!AS34</f>
        <v>0</v>
      </c>
      <c r="E48" s="35">
        <f t="shared" si="9"/>
        <v>0</v>
      </c>
      <c r="F48" s="27">
        <f>[1]Лист2!AU34</f>
        <v>0</v>
      </c>
      <c r="G48" s="27">
        <f>[1]Лист2!AV34</f>
        <v>0</v>
      </c>
      <c r="H48" s="27">
        <f>[1]Лист2!AW34</f>
        <v>0</v>
      </c>
      <c r="I48" s="27">
        <f>[1]Лист2!AX34</f>
        <v>0</v>
      </c>
      <c r="J48" s="27">
        <f>[1]Лист2!AY34</f>
        <v>0</v>
      </c>
      <c r="K48" s="27">
        <f>[1]Лист2!AZ34</f>
        <v>0</v>
      </c>
      <c r="L48" s="35">
        <f t="shared" si="8"/>
        <v>0</v>
      </c>
      <c r="M48" s="27">
        <v>0</v>
      </c>
      <c r="N48" s="35">
        <v>0</v>
      </c>
      <c r="O48" s="27">
        <f>[1]Лист2!BD34</f>
        <v>0</v>
      </c>
      <c r="P48" s="27">
        <f>[1]Лист2!BE34</f>
        <v>0</v>
      </c>
      <c r="Q48" s="27">
        <f>[1]Лист2!BF34</f>
        <v>115</v>
      </c>
      <c r="R48" s="35">
        <f t="shared" si="7"/>
        <v>133860</v>
      </c>
      <c r="S48" s="54">
        <f>[1]Лист2!BH34</f>
        <v>0</v>
      </c>
      <c r="T48" s="54">
        <f>[1]Лист2!BI34</f>
        <v>0</v>
      </c>
      <c r="U48" s="24">
        <f>[1]Лист2!BJ34</f>
        <v>0</v>
      </c>
      <c r="V48" s="24">
        <f>[1]Лист2!BK34</f>
        <v>0</v>
      </c>
      <c r="W48" s="24">
        <f>[1]Лист2!BL34</f>
        <v>0</v>
      </c>
      <c r="X48" s="24">
        <f>[1]Лист2!BM34</f>
        <v>0</v>
      </c>
      <c r="Y48" s="24">
        <f>[1]Лист2!BN34</f>
        <v>0</v>
      </c>
      <c r="Z48" s="24">
        <f>[1]Лист2!BO34</f>
        <v>0</v>
      </c>
      <c r="AA48" s="24">
        <f>[1]Лист2!BP34</f>
        <v>0</v>
      </c>
      <c r="AB48" s="24">
        <f>[1]Лист2!BQ34</f>
        <v>0</v>
      </c>
      <c r="AC48" s="24">
        <f>[1]Лист2!BR34</f>
        <v>0</v>
      </c>
    </row>
    <row r="49" spans="1:29" ht="23.25" customHeight="1">
      <c r="A49" s="42">
        <f>[1]Лист2!AP33</f>
        <v>18</v>
      </c>
      <c r="B49" s="43" t="s">
        <v>54</v>
      </c>
      <c r="C49" s="35">
        <f>L49</f>
        <v>163392</v>
      </c>
      <c r="D49" s="27">
        <v>0</v>
      </c>
      <c r="E49" s="35">
        <f t="shared" si="9"/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57">
        <v>69</v>
      </c>
      <c r="L49" s="58">
        <f t="shared" si="8"/>
        <v>163392</v>
      </c>
      <c r="M49" s="27">
        <v>0</v>
      </c>
      <c r="N49" s="35">
        <v>0</v>
      </c>
      <c r="O49" s="27">
        <v>0</v>
      </c>
      <c r="P49" s="27">
        <v>0</v>
      </c>
      <c r="Q49" s="27">
        <v>0</v>
      </c>
      <c r="R49" s="35">
        <f t="shared" si="7"/>
        <v>0</v>
      </c>
      <c r="S49" s="54">
        <v>0</v>
      </c>
      <c r="T49" s="5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</row>
    <row r="50" spans="1:29" ht="23.25" customHeight="1">
      <c r="A50" s="42">
        <f>[1]Лист2!AP34</f>
        <v>19</v>
      </c>
      <c r="B50" s="39" t="str">
        <f>[1]Лист2!AQ36</f>
        <v>г. Ипатово, ул. Циолковского, д. 11</v>
      </c>
      <c r="C50" s="35">
        <f t="shared" si="5"/>
        <v>306132</v>
      </c>
      <c r="D50" s="27">
        <f>[1]Лист2!AS36</f>
        <v>0</v>
      </c>
      <c r="E50" s="35">
        <f t="shared" si="9"/>
        <v>0</v>
      </c>
      <c r="F50" s="27">
        <f>[1]Лист2!AU36</f>
        <v>0</v>
      </c>
      <c r="G50" s="27">
        <f>[1]Лист2!AV36</f>
        <v>0</v>
      </c>
      <c r="H50" s="27">
        <f>[1]Лист2!AW36</f>
        <v>0</v>
      </c>
      <c r="I50" s="27">
        <f>[1]Лист2!AX36</f>
        <v>0</v>
      </c>
      <c r="J50" s="27">
        <f>[1]Лист2!AY36</f>
        <v>0</v>
      </c>
      <c r="K50" s="27">
        <f>[1]Лист2!AZ36</f>
        <v>0</v>
      </c>
      <c r="L50" s="35">
        <f>K50*2368</f>
        <v>0</v>
      </c>
      <c r="M50" s="27">
        <v>0</v>
      </c>
      <c r="N50" s="35">
        <v>0</v>
      </c>
      <c r="O50" s="27">
        <f>[1]Лист2!BD36</f>
        <v>0</v>
      </c>
      <c r="P50" s="27">
        <f>[1]Лист2!BE36</f>
        <v>0</v>
      </c>
      <c r="Q50" s="27">
        <f>[1]Лист2!BF36</f>
        <v>263</v>
      </c>
      <c r="R50" s="35">
        <f t="shared" si="7"/>
        <v>306132</v>
      </c>
      <c r="S50" s="24">
        <f>[1]Лист2!BH36</f>
        <v>0</v>
      </c>
      <c r="T50" s="24">
        <f>[1]Лист2!BI36</f>
        <v>0</v>
      </c>
      <c r="U50" s="24">
        <f>[1]Лист2!BJ36</f>
        <v>0</v>
      </c>
      <c r="V50" s="24">
        <f>[1]Лист2!BK36</f>
        <v>0</v>
      </c>
      <c r="W50" s="24">
        <f>[1]Лист2!BL36</f>
        <v>0</v>
      </c>
      <c r="X50" s="24">
        <f>[1]Лист2!BM36</f>
        <v>0</v>
      </c>
      <c r="Y50" s="24">
        <f>[1]Лист2!BN36</f>
        <v>0</v>
      </c>
      <c r="Z50" s="24">
        <f>[1]Лист2!BO36</f>
        <v>0</v>
      </c>
      <c r="AA50" s="24">
        <f>[1]Лист2!BP36</f>
        <v>0</v>
      </c>
      <c r="AB50" s="24">
        <f>[1]Лист2!BQ36</f>
        <v>0</v>
      </c>
      <c r="AC50" s="24">
        <f>[1]Лист2!BR36</f>
        <v>0</v>
      </c>
    </row>
    <row r="51" spans="1:29" ht="23.25" customHeight="1">
      <c r="A51" s="42">
        <f>[1]Лист2!AP35</f>
        <v>20</v>
      </c>
      <c r="B51" s="39" t="str">
        <f>[1]Лист2!AQ37</f>
        <v>г. Ипатово, ул. Циолковского, д. 14</v>
      </c>
      <c r="C51" s="35">
        <f t="shared" si="5"/>
        <v>340353.6</v>
      </c>
      <c r="D51" s="27">
        <f>[1]Лист2!AS37</f>
        <v>0</v>
      </c>
      <c r="E51" s="35">
        <f t="shared" si="9"/>
        <v>0</v>
      </c>
      <c r="F51" s="27">
        <f>[1]Лист2!AU37</f>
        <v>0</v>
      </c>
      <c r="G51" s="27">
        <f>[1]Лист2!AV37</f>
        <v>0</v>
      </c>
      <c r="H51" s="27">
        <f>[1]Лист2!AW37</f>
        <v>0</v>
      </c>
      <c r="I51" s="27">
        <f>[1]Лист2!AX37</f>
        <v>0</v>
      </c>
      <c r="J51" s="27">
        <f>[1]Лист2!AY37</f>
        <v>0</v>
      </c>
      <c r="K51" s="27">
        <f>[1]Лист2!AZ37</f>
        <v>0</v>
      </c>
      <c r="L51" s="35">
        <f t="shared" si="8"/>
        <v>0</v>
      </c>
      <c r="M51" s="27">
        <v>0</v>
      </c>
      <c r="N51" s="35">
        <v>0</v>
      </c>
      <c r="O51" s="27">
        <f>[1]Лист2!BD37</f>
        <v>0</v>
      </c>
      <c r="P51" s="27">
        <f>[1]Лист2!BE37</f>
        <v>0</v>
      </c>
      <c r="Q51" s="27">
        <f>[1]Лист2!BF37</f>
        <v>292.39999999999998</v>
      </c>
      <c r="R51" s="35">
        <f t="shared" si="7"/>
        <v>340353.6</v>
      </c>
      <c r="S51" s="24">
        <f>[1]Лист2!BH37</f>
        <v>0</v>
      </c>
      <c r="T51" s="24">
        <f>[1]Лист2!BI37</f>
        <v>0</v>
      </c>
      <c r="U51" s="24">
        <f>[1]Лист2!BJ37</f>
        <v>0</v>
      </c>
      <c r="V51" s="24">
        <f>[1]Лист2!BK37</f>
        <v>0</v>
      </c>
      <c r="W51" s="24">
        <f>[1]Лист2!BL37</f>
        <v>0</v>
      </c>
      <c r="X51" s="24">
        <f>[1]Лист2!BM37</f>
        <v>0</v>
      </c>
      <c r="Y51" s="24">
        <f>[1]Лист2!BN37</f>
        <v>0</v>
      </c>
      <c r="Z51" s="24">
        <f>[1]Лист2!BO37</f>
        <v>0</v>
      </c>
      <c r="AA51" s="24">
        <f>[1]Лист2!BP37</f>
        <v>0</v>
      </c>
      <c r="AB51" s="24">
        <f>[1]Лист2!BQ37</f>
        <v>0</v>
      </c>
      <c r="AC51" s="24">
        <f>[1]Лист2!BR37</f>
        <v>0</v>
      </c>
    </row>
    <row r="52" spans="1:29" ht="23.25" customHeight="1">
      <c r="A52" s="42">
        <f>[1]Лист2!AP36</f>
        <v>21</v>
      </c>
      <c r="B52" s="39" t="str">
        <f>[1]Лист2!AQ38</f>
        <v>г. Ипатово, ул. Циолковского, д. 16</v>
      </c>
      <c r="C52" s="35">
        <f t="shared" si="5"/>
        <v>356416.8</v>
      </c>
      <c r="D52" s="27">
        <f>[1]Лист2!AS38</f>
        <v>0</v>
      </c>
      <c r="E52" s="35">
        <f t="shared" si="9"/>
        <v>0</v>
      </c>
      <c r="F52" s="27">
        <f>[1]Лист2!AU38</f>
        <v>0</v>
      </c>
      <c r="G52" s="27">
        <f>[1]Лист2!AV38</f>
        <v>0</v>
      </c>
      <c r="H52" s="27">
        <f>[1]Лист2!AW38</f>
        <v>0</v>
      </c>
      <c r="I52" s="27">
        <f>[1]Лист2!AX38</f>
        <v>0</v>
      </c>
      <c r="J52" s="27">
        <f>[1]Лист2!AY38</f>
        <v>0</v>
      </c>
      <c r="K52" s="27">
        <f>[1]Лист2!AZ38</f>
        <v>0</v>
      </c>
      <c r="L52" s="35">
        <f t="shared" si="8"/>
        <v>0</v>
      </c>
      <c r="M52" s="27">
        <v>0</v>
      </c>
      <c r="N52" s="35">
        <v>0</v>
      </c>
      <c r="O52" s="27">
        <f>[1]Лист2!BD38</f>
        <v>0</v>
      </c>
      <c r="P52" s="27">
        <f>[1]Лист2!BE38</f>
        <v>0</v>
      </c>
      <c r="Q52" s="27">
        <f>[1]Лист2!BF38</f>
        <v>306.2</v>
      </c>
      <c r="R52" s="35">
        <f t="shared" si="7"/>
        <v>356416.8</v>
      </c>
      <c r="S52" s="24">
        <f>[1]Лист2!BH38</f>
        <v>0</v>
      </c>
      <c r="T52" s="24">
        <f>[1]Лист2!BI38</f>
        <v>0</v>
      </c>
      <c r="U52" s="24">
        <f>[1]Лист2!BJ38</f>
        <v>0</v>
      </c>
      <c r="V52" s="24">
        <f>[1]Лист2!BK38</f>
        <v>0</v>
      </c>
      <c r="W52" s="24">
        <f>[1]Лист2!BL38</f>
        <v>0</v>
      </c>
      <c r="X52" s="24">
        <f>[1]Лист2!BM38</f>
        <v>0</v>
      </c>
      <c r="Y52" s="24">
        <f>[1]Лист2!BN38</f>
        <v>0</v>
      </c>
      <c r="Z52" s="24">
        <f>[1]Лист2!BO38</f>
        <v>0</v>
      </c>
      <c r="AA52" s="24">
        <f>[1]Лист2!BP38</f>
        <v>0</v>
      </c>
      <c r="AB52" s="24">
        <f>[1]Лист2!BQ38</f>
        <v>0</v>
      </c>
      <c r="AC52" s="24">
        <f>[1]Лист2!BR38</f>
        <v>0</v>
      </c>
    </row>
    <row r="53" spans="1:29" ht="23.25" customHeight="1">
      <c r="A53" s="42">
        <f>[1]Лист2!AP37</f>
        <v>22</v>
      </c>
      <c r="B53" s="42" t="str">
        <f>[1]Лист2!AQ39</f>
        <v>г. Ипатово, ул. Циолковского, д. 2</v>
      </c>
      <c r="C53" s="35">
        <f>E53+L53+N53+P53+R53</f>
        <v>1468663</v>
      </c>
      <c r="D53" s="57">
        <v>159</v>
      </c>
      <c r="E53" s="35">
        <f t="shared" si="9"/>
        <v>407835</v>
      </c>
      <c r="F53" s="36">
        <f>[1]Лист2!AU39</f>
        <v>0</v>
      </c>
      <c r="G53" s="36">
        <f>[1]Лист2!AV39</f>
        <v>0</v>
      </c>
      <c r="H53" s="36">
        <f>[1]Лист2!AW39</f>
        <v>0</v>
      </c>
      <c r="I53" s="36">
        <f>[1]Лист2!AX39</f>
        <v>0</v>
      </c>
      <c r="J53" s="36">
        <f>[1]Лист2!AY39</f>
        <v>0</v>
      </c>
      <c r="K53" s="57">
        <v>136</v>
      </c>
      <c r="L53" s="35">
        <f t="shared" si="8"/>
        <v>322048</v>
      </c>
      <c r="M53" s="27">
        <v>0</v>
      </c>
      <c r="N53" s="35">
        <v>0</v>
      </c>
      <c r="O53" s="57">
        <v>130</v>
      </c>
      <c r="P53" s="62">
        <v>308100</v>
      </c>
      <c r="Q53" s="57">
        <v>370</v>
      </c>
      <c r="R53" s="35">
        <f t="shared" si="7"/>
        <v>430680</v>
      </c>
      <c r="S53" s="24">
        <f>[1]Лист2!BH39</f>
        <v>0</v>
      </c>
      <c r="T53" s="24">
        <f>[1]Лист2!BI39</f>
        <v>0</v>
      </c>
      <c r="U53" s="24">
        <f>[1]Лист2!BJ39</f>
        <v>0</v>
      </c>
      <c r="V53" s="24">
        <f>[1]Лист2!BK39</f>
        <v>0</v>
      </c>
      <c r="W53" s="24">
        <f>[1]Лист2!BL39</f>
        <v>0</v>
      </c>
      <c r="X53" s="24">
        <f>[1]Лист2!BM39</f>
        <v>0</v>
      </c>
      <c r="Y53" s="24">
        <f>[1]Лист2!BN39</f>
        <v>0</v>
      </c>
      <c r="Z53" s="24">
        <f>[1]Лист2!BO39</f>
        <v>0</v>
      </c>
      <c r="AA53" s="24">
        <f>[1]Лист2!BP39</f>
        <v>0</v>
      </c>
      <c r="AB53" s="24">
        <f>[1]Лист2!BQ39</f>
        <v>0</v>
      </c>
      <c r="AC53" s="24">
        <f>[1]Лист2!BR39</f>
        <v>0</v>
      </c>
    </row>
    <row r="54" spans="1:29" ht="23.25" customHeight="1">
      <c r="A54" s="42">
        <f>[1]Лист2!AP38</f>
        <v>23</v>
      </c>
      <c r="B54" s="42" t="str">
        <f>[1]Лист2!AQ40</f>
        <v>г. Ипатово, ул. Циолковского, д. 7</v>
      </c>
      <c r="C54" s="35">
        <f t="shared" si="5"/>
        <v>207192</v>
      </c>
      <c r="D54" s="36">
        <f>[1]Лист2!AS40</f>
        <v>0</v>
      </c>
      <c r="E54" s="35">
        <f>D54*2565</f>
        <v>0</v>
      </c>
      <c r="F54" s="36">
        <f>[1]Лист2!AU40</f>
        <v>0</v>
      </c>
      <c r="G54" s="36">
        <f>[1]Лист2!AV40</f>
        <v>0</v>
      </c>
      <c r="H54" s="36">
        <f>[1]Лист2!AW40</f>
        <v>0</v>
      </c>
      <c r="I54" s="36">
        <f>[1]Лист2!AX40</f>
        <v>0</v>
      </c>
      <c r="J54" s="36">
        <f>[1]Лист2!AY40</f>
        <v>0</v>
      </c>
      <c r="K54" s="36">
        <f>[1]Лист2!AZ40</f>
        <v>0</v>
      </c>
      <c r="L54" s="35">
        <f>K54*2368</f>
        <v>0</v>
      </c>
      <c r="M54" s="27">
        <v>0</v>
      </c>
      <c r="N54" s="35">
        <v>0</v>
      </c>
      <c r="O54" s="27">
        <f>[1]Лист2!BD40</f>
        <v>0</v>
      </c>
      <c r="P54" s="27">
        <f>[1]Лист2!BE40</f>
        <v>0</v>
      </c>
      <c r="Q54" s="57">
        <v>178</v>
      </c>
      <c r="R54" s="35">
        <f t="shared" si="7"/>
        <v>207192</v>
      </c>
      <c r="S54" s="24">
        <f>[1]Лист2!BH40</f>
        <v>0</v>
      </c>
      <c r="T54" s="24">
        <f>[1]Лист2!BI40</f>
        <v>0</v>
      </c>
      <c r="U54" s="24">
        <f>[1]Лист2!BJ40</f>
        <v>0</v>
      </c>
      <c r="V54" s="24">
        <f>[1]Лист2!BK40</f>
        <v>0</v>
      </c>
      <c r="W54" s="24">
        <f>[1]Лист2!BL40</f>
        <v>0</v>
      </c>
      <c r="X54" s="24">
        <f>[1]Лист2!BM40</f>
        <v>0</v>
      </c>
      <c r="Y54" s="24">
        <f>[1]Лист2!BN40</f>
        <v>0</v>
      </c>
      <c r="Z54" s="24">
        <f>[1]Лист2!BO40</f>
        <v>0</v>
      </c>
      <c r="AA54" s="24">
        <f>[1]Лист2!BP40</f>
        <v>0</v>
      </c>
      <c r="AB54" s="24">
        <f>[1]Лист2!BQ40</f>
        <v>0</v>
      </c>
      <c r="AC54" s="24">
        <f>[1]Лист2!BR40</f>
        <v>0</v>
      </c>
    </row>
    <row r="55" spans="1:29" ht="23.25" customHeight="1">
      <c r="A55" s="42">
        <f>[1]Лист2!AP39</f>
        <v>24</v>
      </c>
      <c r="B55" s="39" t="str">
        <f>[1]Лист2!AQ41</f>
        <v>г. Ипатово, ул. Циолковского, д. 3</v>
      </c>
      <c r="C55" s="35">
        <f t="shared" si="5"/>
        <v>676211.39999999991</v>
      </c>
      <c r="D55" s="27">
        <f>[1]Лист2!AS41</f>
        <v>149</v>
      </c>
      <c r="E55" s="35">
        <f t="shared" si="9"/>
        <v>382185</v>
      </c>
      <c r="F55" s="27">
        <f>[1]Лист2!AU41</f>
        <v>0</v>
      </c>
      <c r="G55" s="27">
        <f>[1]Лист2!AV41</f>
        <v>0</v>
      </c>
      <c r="H55" s="27">
        <f>[1]Лист2!AW41</f>
        <v>0</v>
      </c>
      <c r="I55" s="27">
        <f>[1]Лист2!AX41</f>
        <v>0</v>
      </c>
      <c r="J55" s="27">
        <f>[1]Лист2!AY41</f>
        <v>0</v>
      </c>
      <c r="K55" s="27">
        <f>[1]Лист2!AZ41</f>
        <v>0</v>
      </c>
      <c r="L55" s="35">
        <f t="shared" si="8"/>
        <v>0</v>
      </c>
      <c r="M55" s="27">
        <v>0</v>
      </c>
      <c r="N55" s="35">
        <v>0</v>
      </c>
      <c r="O55" s="27">
        <f>[1]Лист2!BD41</f>
        <v>0</v>
      </c>
      <c r="P55" s="27">
        <f>[1]Лист2!BE41</f>
        <v>0</v>
      </c>
      <c r="Q55" s="27">
        <f>[1]Лист2!BF41</f>
        <v>252.6</v>
      </c>
      <c r="R55" s="35">
        <f t="shared" si="7"/>
        <v>294026.39999999997</v>
      </c>
      <c r="S55" s="24">
        <f>[1]Лист2!BH41</f>
        <v>0</v>
      </c>
      <c r="T55" s="24">
        <f>[1]Лист2!BI41</f>
        <v>0</v>
      </c>
      <c r="U55" s="24">
        <f>[1]Лист2!BJ41</f>
        <v>0</v>
      </c>
      <c r="V55" s="24">
        <f>[1]Лист2!BK41</f>
        <v>0</v>
      </c>
      <c r="W55" s="24">
        <f>[1]Лист2!BL41</f>
        <v>0</v>
      </c>
      <c r="X55" s="24">
        <f>[1]Лист2!BM41</f>
        <v>0</v>
      </c>
      <c r="Y55" s="24">
        <f>[1]Лист2!BN41</f>
        <v>0</v>
      </c>
      <c r="Z55" s="24">
        <f>[1]Лист2!BO41</f>
        <v>0</v>
      </c>
      <c r="AA55" s="24">
        <f>[1]Лист2!BP41</f>
        <v>0</v>
      </c>
      <c r="AB55" s="24">
        <f>[1]Лист2!BQ41</f>
        <v>0</v>
      </c>
      <c r="AC55" s="24">
        <f>[1]Лист2!BR41</f>
        <v>0</v>
      </c>
    </row>
    <row r="56" spans="1:29" ht="23.25" customHeight="1">
      <c r="A56" s="42">
        <f>[1]Лист2!AP40</f>
        <v>25</v>
      </c>
      <c r="B56" s="39" t="str">
        <f>[1]Лист2!AQ42</f>
        <v>г. Ипатово, ул. Циолковского, д. 5</v>
      </c>
      <c r="C56" s="35">
        <f t="shared" si="5"/>
        <v>305666.40000000002</v>
      </c>
      <c r="D56" s="27">
        <f>[1]Лист2!AS42</f>
        <v>0</v>
      </c>
      <c r="E56" s="35">
        <f>D56*2565</f>
        <v>0</v>
      </c>
      <c r="F56" s="27">
        <f>[1]Лист2!AU42</f>
        <v>0</v>
      </c>
      <c r="G56" s="27">
        <f>[1]Лист2!AV42</f>
        <v>0</v>
      </c>
      <c r="H56" s="27">
        <f>[1]Лист2!AW42</f>
        <v>0</v>
      </c>
      <c r="I56" s="27">
        <f>[1]Лист2!AX42</f>
        <v>0</v>
      </c>
      <c r="J56" s="27">
        <f>[1]Лист2!AY42</f>
        <v>0</v>
      </c>
      <c r="K56" s="27">
        <f>[1]Лист2!AZ42</f>
        <v>0</v>
      </c>
      <c r="L56" s="35">
        <f t="shared" si="8"/>
        <v>0</v>
      </c>
      <c r="M56" s="27">
        <v>0</v>
      </c>
      <c r="N56" s="35">
        <v>0</v>
      </c>
      <c r="O56" s="27">
        <f>[1]Лист2!BD42</f>
        <v>0</v>
      </c>
      <c r="P56" s="27">
        <f>[1]Лист2!BE42</f>
        <v>0</v>
      </c>
      <c r="Q56" s="27">
        <f>[1]Лист2!BF42</f>
        <v>262.60000000000002</v>
      </c>
      <c r="R56" s="35">
        <f t="shared" si="7"/>
        <v>305666.40000000002</v>
      </c>
      <c r="S56" s="24">
        <f>[1]Лист2!BH42</f>
        <v>0</v>
      </c>
      <c r="T56" s="24">
        <f>[1]Лист2!BI42</f>
        <v>0</v>
      </c>
      <c r="U56" s="24">
        <f>[1]Лист2!BJ42</f>
        <v>0</v>
      </c>
      <c r="V56" s="24">
        <f>[1]Лист2!BK42</f>
        <v>0</v>
      </c>
      <c r="W56" s="24">
        <f>[1]Лист2!BL42</f>
        <v>0</v>
      </c>
      <c r="X56" s="24">
        <f>[1]Лист2!BM42</f>
        <v>0</v>
      </c>
      <c r="Y56" s="24">
        <f>[1]Лист2!BN42</f>
        <v>0</v>
      </c>
      <c r="Z56" s="24">
        <f>[1]Лист2!BO42</f>
        <v>0</v>
      </c>
      <c r="AA56" s="24">
        <f>[1]Лист2!BP42</f>
        <v>0</v>
      </c>
      <c r="AB56" s="24">
        <f>[1]Лист2!BQ42</f>
        <v>0</v>
      </c>
      <c r="AC56" s="24">
        <f>[1]Лист2!BR42</f>
        <v>0</v>
      </c>
    </row>
    <row r="57" spans="1:29" ht="23.25" customHeight="1">
      <c r="A57" s="42">
        <f>[1]Лист2!AP41</f>
        <v>26</v>
      </c>
      <c r="B57" s="39" t="str">
        <f>[1]Лист2!AQ43</f>
        <v>г. Ипатово, ул. Циолковского, д. 6</v>
      </c>
      <c r="C57" s="35">
        <f t="shared" si="5"/>
        <v>305666.40000000002</v>
      </c>
      <c r="D57" s="27">
        <f>[1]Лист2!AS43</f>
        <v>0</v>
      </c>
      <c r="E57" s="35">
        <f t="shared" si="9"/>
        <v>0</v>
      </c>
      <c r="F57" s="27">
        <f>[1]Лист2!AU43</f>
        <v>0</v>
      </c>
      <c r="G57" s="27">
        <f>[1]Лист2!AV43</f>
        <v>0</v>
      </c>
      <c r="H57" s="27">
        <f>[1]Лист2!AW43</f>
        <v>0</v>
      </c>
      <c r="I57" s="27">
        <f>[1]Лист2!AX43</f>
        <v>0</v>
      </c>
      <c r="J57" s="27">
        <f>[1]Лист2!AY43</f>
        <v>0</v>
      </c>
      <c r="K57" s="27">
        <f>[1]Лист2!AZ43</f>
        <v>0</v>
      </c>
      <c r="L57" s="35">
        <f t="shared" si="8"/>
        <v>0</v>
      </c>
      <c r="M57" s="27">
        <v>0</v>
      </c>
      <c r="N57" s="35">
        <v>0</v>
      </c>
      <c r="O57" s="27">
        <f>[1]Лист2!BD43</f>
        <v>0</v>
      </c>
      <c r="P57" s="27">
        <f>[1]Лист2!BE43</f>
        <v>0</v>
      </c>
      <c r="Q57" s="27">
        <f>[1]Лист2!BF43</f>
        <v>262.60000000000002</v>
      </c>
      <c r="R57" s="35">
        <f t="shared" si="7"/>
        <v>305666.40000000002</v>
      </c>
      <c r="S57" s="24">
        <f>[1]Лист2!BH43</f>
        <v>0</v>
      </c>
      <c r="T57" s="24">
        <f>[1]Лист2!BI43</f>
        <v>0</v>
      </c>
      <c r="U57" s="24">
        <f>[1]Лист2!BJ43</f>
        <v>0</v>
      </c>
      <c r="V57" s="24">
        <f>[1]Лист2!BK43</f>
        <v>0</v>
      </c>
      <c r="W57" s="24">
        <f>[1]Лист2!BL43</f>
        <v>0</v>
      </c>
      <c r="X57" s="24">
        <f>[1]Лист2!BM43</f>
        <v>0</v>
      </c>
      <c r="Y57" s="24">
        <f>[1]Лист2!BN43</f>
        <v>0</v>
      </c>
      <c r="Z57" s="24">
        <f>[1]Лист2!BO43</f>
        <v>0</v>
      </c>
      <c r="AA57" s="24">
        <f>[1]Лист2!BP43</f>
        <v>0</v>
      </c>
      <c r="AB57" s="24">
        <f>[1]Лист2!BQ43</f>
        <v>0</v>
      </c>
      <c r="AC57" s="24">
        <f>[1]Лист2!BR43</f>
        <v>0</v>
      </c>
    </row>
    <row r="58" spans="1:29" ht="23.25" customHeight="1">
      <c r="A58" s="42">
        <f>[1]Лист2!AP42</f>
        <v>27</v>
      </c>
      <c r="B58" s="39" t="str">
        <f>[1]Лист2!AQ44</f>
        <v>г. Ипатово, ул. Циолковского, д. 8</v>
      </c>
      <c r="C58" s="35">
        <f t="shared" si="5"/>
        <v>305200.8</v>
      </c>
      <c r="D58" s="27">
        <f>[1]Лист2!AS44</f>
        <v>0</v>
      </c>
      <c r="E58" s="35">
        <f t="shared" si="9"/>
        <v>0</v>
      </c>
      <c r="F58" s="27">
        <f>[1]Лист2!AU44</f>
        <v>0</v>
      </c>
      <c r="G58" s="27">
        <f>[1]Лист2!AV44</f>
        <v>0</v>
      </c>
      <c r="H58" s="27">
        <f>[1]Лист2!AW44</f>
        <v>0</v>
      </c>
      <c r="I58" s="27">
        <f>[1]Лист2!AX44</f>
        <v>0</v>
      </c>
      <c r="J58" s="27">
        <f>[1]Лист2!AY44</f>
        <v>0</v>
      </c>
      <c r="K58" s="27">
        <f>[1]Лист2!AZ44</f>
        <v>0</v>
      </c>
      <c r="L58" s="35">
        <f t="shared" si="8"/>
        <v>0</v>
      </c>
      <c r="M58" s="27">
        <v>0</v>
      </c>
      <c r="N58" s="35">
        <v>0</v>
      </c>
      <c r="O58" s="27">
        <f>[1]Лист2!BD44</f>
        <v>0</v>
      </c>
      <c r="P58" s="27">
        <f>[1]Лист2!BE44</f>
        <v>0</v>
      </c>
      <c r="Q58" s="27">
        <f>[1]Лист2!BF44</f>
        <v>262.2</v>
      </c>
      <c r="R58" s="35">
        <f t="shared" si="7"/>
        <v>305200.8</v>
      </c>
      <c r="S58" s="24">
        <f>[1]Лист2!BH44</f>
        <v>0</v>
      </c>
      <c r="T58" s="24">
        <f>[1]Лист2!BI44</f>
        <v>0</v>
      </c>
      <c r="U58" s="24">
        <f>[1]Лист2!BJ44</f>
        <v>0</v>
      </c>
      <c r="V58" s="24">
        <f>[1]Лист2!BK44</f>
        <v>0</v>
      </c>
      <c r="W58" s="24">
        <f>[1]Лист2!BL44</f>
        <v>0</v>
      </c>
      <c r="X58" s="24">
        <f>[1]Лист2!BM44</f>
        <v>0</v>
      </c>
      <c r="Y58" s="24">
        <f>[1]Лист2!BN44</f>
        <v>0</v>
      </c>
      <c r="Z58" s="24">
        <f>[1]Лист2!BO44</f>
        <v>0</v>
      </c>
      <c r="AA58" s="24">
        <f>[1]Лист2!BP44</f>
        <v>0</v>
      </c>
      <c r="AB58" s="24">
        <f>[1]Лист2!BQ44</f>
        <v>0</v>
      </c>
      <c r="AC58" s="24">
        <f>[1]Лист2!BR44</f>
        <v>0</v>
      </c>
    </row>
    <row r="59" spans="1:29" ht="23.25" customHeight="1">
      <c r="A59" s="42">
        <f>[1]Лист2!AP43</f>
        <v>28</v>
      </c>
      <c r="B59" s="39" t="str">
        <f>[1]Лист2!AQ45</f>
        <v>г. Ипатово, ул. Циолковского, д. 9</v>
      </c>
      <c r="C59" s="35">
        <f>E59+L59+N59+P59+R59</f>
        <v>293328</v>
      </c>
      <c r="D59" s="27">
        <f>[1]Лист2!AS45</f>
        <v>0</v>
      </c>
      <c r="E59" s="35">
        <f t="shared" si="9"/>
        <v>0</v>
      </c>
      <c r="F59" s="27">
        <f>[1]Лист2!AU45</f>
        <v>0</v>
      </c>
      <c r="G59" s="27">
        <f>[1]Лист2!AV45</f>
        <v>0</v>
      </c>
      <c r="H59" s="27">
        <f>[1]Лист2!AW45</f>
        <v>0</v>
      </c>
      <c r="I59" s="27">
        <f>[1]Лист2!AX45</f>
        <v>0</v>
      </c>
      <c r="J59" s="27">
        <f>[1]Лист2!AY45</f>
        <v>0</v>
      </c>
      <c r="K59" s="27">
        <f>[1]Лист2!AZ45</f>
        <v>0</v>
      </c>
      <c r="L59" s="35">
        <f t="shared" si="8"/>
        <v>0</v>
      </c>
      <c r="M59" s="27">
        <v>0</v>
      </c>
      <c r="N59" s="35">
        <v>0</v>
      </c>
      <c r="O59" s="27">
        <f>[1]Лист2!BD45</f>
        <v>0</v>
      </c>
      <c r="P59" s="27">
        <f>[1]Лист2!BE45</f>
        <v>0</v>
      </c>
      <c r="Q59" s="27">
        <f>[1]Лист2!BF45</f>
        <v>252</v>
      </c>
      <c r="R59" s="35">
        <f t="shared" si="7"/>
        <v>293328</v>
      </c>
      <c r="S59" s="24">
        <f>[1]Лист2!BH45</f>
        <v>0</v>
      </c>
      <c r="T59" s="24">
        <f>[1]Лист2!BI45</f>
        <v>0</v>
      </c>
      <c r="U59" s="24">
        <f>[1]Лист2!BJ45</f>
        <v>0</v>
      </c>
      <c r="V59" s="24">
        <f>[1]Лист2!BK45</f>
        <v>0</v>
      </c>
      <c r="W59" s="24">
        <f>[1]Лист2!BL45</f>
        <v>0</v>
      </c>
      <c r="X59" s="24">
        <f>[1]Лист2!BM45</f>
        <v>0</v>
      </c>
      <c r="Y59" s="24">
        <f>[1]Лист2!BN45</f>
        <v>0</v>
      </c>
      <c r="Z59" s="24">
        <f>[1]Лист2!BO45</f>
        <v>0</v>
      </c>
      <c r="AA59" s="24">
        <f>[1]Лист2!BP45</f>
        <v>0</v>
      </c>
      <c r="AB59" s="24">
        <f>[1]Лист2!BQ45</f>
        <v>0</v>
      </c>
      <c r="AC59" s="24">
        <f>[1]Лист2!BR45</f>
        <v>0</v>
      </c>
    </row>
    <row r="60" spans="1:29" ht="23.25" customHeight="1">
      <c r="A60" s="42">
        <f>[1]Лист2!AP44</f>
        <v>29</v>
      </c>
      <c r="B60" s="64" t="s">
        <v>48</v>
      </c>
      <c r="C60" s="35">
        <v>101824</v>
      </c>
      <c r="D60" s="27">
        <v>0</v>
      </c>
      <c r="E60" s="35">
        <f t="shared" si="9"/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65">
        <v>43</v>
      </c>
      <c r="L60" s="35">
        <f t="shared" si="8"/>
        <v>101824</v>
      </c>
      <c r="M60" s="59">
        <v>0</v>
      </c>
      <c r="N60" s="35">
        <v>0</v>
      </c>
      <c r="O60" s="27">
        <v>0</v>
      </c>
      <c r="P60" s="27">
        <v>0</v>
      </c>
      <c r="Q60" s="27">
        <v>0</v>
      </c>
      <c r="R60" s="35">
        <f t="shared" si="7"/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</row>
    <row r="61" spans="1:29" ht="23.25" customHeight="1">
      <c r="A61" s="42">
        <f>[1]Лист2!AP45</f>
        <v>30</v>
      </c>
      <c r="B61" s="39" t="s">
        <v>49</v>
      </c>
      <c r="C61" s="35">
        <v>90792</v>
      </c>
      <c r="D61" s="27">
        <v>0</v>
      </c>
      <c r="E61" s="35">
        <f t="shared" si="9"/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35">
        <f t="shared" si="8"/>
        <v>0</v>
      </c>
      <c r="M61" s="27">
        <v>0</v>
      </c>
      <c r="N61" s="35">
        <v>0</v>
      </c>
      <c r="O61" s="27">
        <v>0</v>
      </c>
      <c r="P61" s="27">
        <v>0</v>
      </c>
      <c r="Q61" s="65">
        <v>78</v>
      </c>
      <c r="R61" s="35">
        <f t="shared" si="7"/>
        <v>90792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</row>
    <row r="62" spans="1:29" ht="23.25" customHeight="1">
      <c r="A62" s="42">
        <v>31</v>
      </c>
      <c r="B62" s="39" t="s">
        <v>50</v>
      </c>
      <c r="C62" s="35">
        <f>E62+R62</f>
        <v>318840</v>
      </c>
      <c r="D62" s="65">
        <v>88</v>
      </c>
      <c r="E62" s="35">
        <f t="shared" si="9"/>
        <v>225720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35">
        <f t="shared" si="8"/>
        <v>0</v>
      </c>
      <c r="M62" s="65">
        <v>0</v>
      </c>
      <c r="N62" s="35">
        <v>0</v>
      </c>
      <c r="O62" s="27">
        <v>0</v>
      </c>
      <c r="P62" s="27">
        <v>0</v>
      </c>
      <c r="Q62" s="65">
        <v>80</v>
      </c>
      <c r="R62" s="35">
        <f t="shared" si="7"/>
        <v>93120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</row>
    <row r="63" spans="1:29" ht="23.25" customHeight="1">
      <c r="A63" s="42">
        <v>32</v>
      </c>
      <c r="B63" s="39" t="s">
        <v>51</v>
      </c>
      <c r="C63" s="35">
        <v>34920</v>
      </c>
      <c r="D63" s="27">
        <v>0</v>
      </c>
      <c r="E63" s="35">
        <f>D63*2565</f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35">
        <f t="shared" si="8"/>
        <v>0</v>
      </c>
      <c r="M63" s="59">
        <v>0</v>
      </c>
      <c r="N63" s="35">
        <v>0</v>
      </c>
      <c r="O63" s="27">
        <v>0</v>
      </c>
      <c r="P63" s="27">
        <v>0</v>
      </c>
      <c r="Q63" s="65">
        <v>30</v>
      </c>
      <c r="R63" s="35">
        <f t="shared" si="7"/>
        <v>34920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</row>
    <row r="64" spans="1:29" ht="23.25" customHeight="1">
      <c r="A64" s="117" t="s">
        <v>44</v>
      </c>
      <c r="B64" s="118"/>
      <c r="C64" s="37">
        <f t="shared" ref="C64:AC64" si="10">SUM(C32:C63)</f>
        <v>9068858</v>
      </c>
      <c r="D64" s="37">
        <f t="shared" si="10"/>
        <v>646</v>
      </c>
      <c r="E64" s="37">
        <f t="shared" si="10"/>
        <v>1656990</v>
      </c>
      <c r="F64" s="37">
        <f t="shared" si="10"/>
        <v>0</v>
      </c>
      <c r="G64" s="37">
        <f t="shared" si="10"/>
        <v>0</v>
      </c>
      <c r="H64" s="37">
        <f t="shared" si="10"/>
        <v>0</v>
      </c>
      <c r="I64" s="37">
        <f t="shared" si="10"/>
        <v>0</v>
      </c>
      <c r="J64" s="37">
        <f t="shared" si="10"/>
        <v>0</v>
      </c>
      <c r="K64" s="37">
        <f t="shared" si="10"/>
        <v>608</v>
      </c>
      <c r="L64" s="37">
        <f t="shared" si="10"/>
        <v>1439744</v>
      </c>
      <c r="M64" s="37">
        <f t="shared" si="10"/>
        <v>0</v>
      </c>
      <c r="N64" s="37">
        <f t="shared" si="10"/>
        <v>0</v>
      </c>
      <c r="O64" s="37">
        <f t="shared" si="10"/>
        <v>130</v>
      </c>
      <c r="P64" s="37">
        <f t="shared" si="10"/>
        <v>308100</v>
      </c>
      <c r="Q64" s="37">
        <f t="shared" si="10"/>
        <v>4866</v>
      </c>
      <c r="R64" s="37">
        <f t="shared" si="10"/>
        <v>5664024.0000000009</v>
      </c>
      <c r="S64" s="41">
        <f t="shared" si="10"/>
        <v>0</v>
      </c>
      <c r="T64" s="41">
        <f t="shared" si="10"/>
        <v>0</v>
      </c>
      <c r="U64" s="41">
        <f t="shared" si="10"/>
        <v>0</v>
      </c>
      <c r="V64" s="41">
        <f t="shared" si="10"/>
        <v>0</v>
      </c>
      <c r="W64" s="41">
        <f t="shared" si="10"/>
        <v>0</v>
      </c>
      <c r="X64" s="41">
        <f t="shared" si="10"/>
        <v>0</v>
      </c>
      <c r="Y64" s="41">
        <f t="shared" si="10"/>
        <v>0</v>
      </c>
      <c r="Z64" s="41">
        <f t="shared" si="10"/>
        <v>0</v>
      </c>
      <c r="AA64" s="41">
        <f t="shared" si="10"/>
        <v>0</v>
      </c>
      <c r="AB64" s="41">
        <f t="shared" si="10"/>
        <v>0</v>
      </c>
      <c r="AC64" s="41">
        <f t="shared" si="10"/>
        <v>0</v>
      </c>
    </row>
    <row r="65" spans="1:29" ht="30" customHeight="1">
      <c r="A65" s="116" t="s">
        <v>47</v>
      </c>
      <c r="B65" s="116"/>
      <c r="C65" s="44">
        <f t="shared" ref="C65:AC65" si="11">C23+C29+C64</f>
        <v>10652852.1</v>
      </c>
      <c r="D65" s="44">
        <f t="shared" si="11"/>
        <v>934</v>
      </c>
      <c r="E65" s="44">
        <f t="shared" si="11"/>
        <v>2400071.56</v>
      </c>
      <c r="F65" s="45">
        <f t="shared" si="11"/>
        <v>0</v>
      </c>
      <c r="G65" s="45">
        <f t="shared" si="11"/>
        <v>0</v>
      </c>
      <c r="H65" s="45">
        <f t="shared" si="11"/>
        <v>0</v>
      </c>
      <c r="I65" s="45">
        <f t="shared" si="11"/>
        <v>0</v>
      </c>
      <c r="J65" s="45">
        <f t="shared" si="11"/>
        <v>0</v>
      </c>
      <c r="K65" s="44">
        <f t="shared" si="11"/>
        <v>728</v>
      </c>
      <c r="L65" s="44">
        <f t="shared" si="11"/>
        <v>1742888.54</v>
      </c>
      <c r="M65" s="44">
        <f t="shared" si="11"/>
        <v>0</v>
      </c>
      <c r="N65" s="44">
        <f t="shared" si="11"/>
        <v>0</v>
      </c>
      <c r="O65" s="44">
        <f t="shared" si="11"/>
        <v>130</v>
      </c>
      <c r="P65" s="44">
        <f t="shared" si="11"/>
        <v>308100</v>
      </c>
      <c r="Q65" s="44">
        <f t="shared" si="11"/>
        <v>5328</v>
      </c>
      <c r="R65" s="44">
        <f t="shared" si="11"/>
        <v>6201792.0000000009</v>
      </c>
      <c r="S65" s="61">
        <f t="shared" si="11"/>
        <v>0</v>
      </c>
      <c r="T65" s="61">
        <f t="shared" si="11"/>
        <v>0</v>
      </c>
      <c r="U65" s="61">
        <f t="shared" si="11"/>
        <v>0</v>
      </c>
      <c r="V65" s="61">
        <f t="shared" si="11"/>
        <v>0</v>
      </c>
      <c r="W65" s="61">
        <f t="shared" si="11"/>
        <v>0</v>
      </c>
      <c r="X65" s="61">
        <f t="shared" si="11"/>
        <v>0</v>
      </c>
      <c r="Y65" s="61">
        <f t="shared" si="11"/>
        <v>0</v>
      </c>
      <c r="Z65" s="61">
        <f t="shared" si="11"/>
        <v>0</v>
      </c>
      <c r="AA65" s="61">
        <f t="shared" si="11"/>
        <v>0</v>
      </c>
      <c r="AB65" s="61">
        <f t="shared" si="11"/>
        <v>0</v>
      </c>
      <c r="AC65" s="61">
        <f t="shared" si="11"/>
        <v>0</v>
      </c>
    </row>
    <row r="66" spans="1:29">
      <c r="A66" s="22"/>
      <c r="B66" s="22"/>
      <c r="C66" s="17"/>
      <c r="D66" s="16"/>
      <c r="E66" s="17"/>
      <c r="F66" s="17"/>
      <c r="G66" s="17"/>
      <c r="H66" s="17"/>
      <c r="I66" s="17"/>
      <c r="J66" s="17"/>
      <c r="K66" s="16"/>
      <c r="L66" s="16"/>
      <c r="M66" s="16"/>
      <c r="N66" s="17"/>
      <c r="O66" s="16"/>
      <c r="P66" s="16"/>
      <c r="Q66" s="16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9">
      <c r="A67" s="22"/>
      <c r="B67" s="22"/>
      <c r="C67" s="17"/>
      <c r="D67" s="16"/>
      <c r="E67" s="17"/>
      <c r="F67" s="17"/>
      <c r="G67" s="17"/>
      <c r="H67" s="17"/>
      <c r="I67" s="17"/>
      <c r="J67" s="17"/>
      <c r="K67" s="16"/>
      <c r="L67" s="16"/>
      <c r="M67" s="16"/>
      <c r="N67" s="17"/>
      <c r="O67" s="16"/>
      <c r="P67" s="16"/>
      <c r="Q67" s="16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9">
      <c r="A68" s="22"/>
      <c r="B68" s="22"/>
      <c r="C68" s="17"/>
      <c r="D68" s="16"/>
      <c r="E68" s="17"/>
      <c r="F68" s="17"/>
      <c r="G68" s="17"/>
      <c r="H68" s="17"/>
      <c r="I68" s="17"/>
      <c r="J68" s="17"/>
      <c r="K68" s="16"/>
      <c r="L68" s="16"/>
      <c r="M68" s="16"/>
      <c r="N68" s="17"/>
      <c r="O68" s="16"/>
      <c r="P68" s="16"/>
      <c r="Q68" s="16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9">
      <c r="A69" s="22"/>
      <c r="B69" s="22"/>
      <c r="C69" s="17"/>
      <c r="D69" s="16"/>
      <c r="E69" s="17"/>
      <c r="F69" s="17"/>
      <c r="G69" s="17"/>
      <c r="H69" s="17"/>
      <c r="I69" s="17"/>
      <c r="J69" s="17"/>
      <c r="K69" s="16"/>
      <c r="L69" s="16"/>
      <c r="M69" s="16"/>
      <c r="N69" s="17"/>
      <c r="O69" s="16"/>
      <c r="P69" s="16"/>
      <c r="Q69" s="16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9">
      <c r="A70" s="22"/>
      <c r="B70" s="22"/>
      <c r="C70" s="17"/>
      <c r="D70" s="16"/>
      <c r="E70" s="17"/>
      <c r="F70" s="17"/>
      <c r="G70" s="17"/>
      <c r="H70" s="17"/>
      <c r="I70" s="17"/>
      <c r="J70" s="17"/>
      <c r="K70" s="16"/>
      <c r="L70" s="16"/>
      <c r="M70" s="16"/>
      <c r="N70" s="17"/>
      <c r="O70" s="16"/>
      <c r="P70" s="16"/>
      <c r="Q70" s="16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1:29">
      <c r="A71" s="22"/>
      <c r="B71" s="22"/>
      <c r="C71" s="17"/>
      <c r="D71" s="16"/>
      <c r="E71" s="17"/>
      <c r="F71" s="17"/>
      <c r="G71" s="17"/>
      <c r="H71" s="17"/>
      <c r="I71" s="17"/>
      <c r="J71" s="17"/>
      <c r="K71" s="16"/>
      <c r="L71" s="16"/>
      <c r="M71" s="16"/>
      <c r="N71" s="17"/>
      <c r="O71" s="16"/>
      <c r="P71" s="16"/>
      <c r="Q71" s="16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1:29">
      <c r="A72" s="22"/>
      <c r="B72" s="22"/>
      <c r="C72" s="17"/>
      <c r="D72" s="16"/>
      <c r="E72" s="17"/>
      <c r="F72" s="17"/>
      <c r="G72" s="17"/>
      <c r="H72" s="17"/>
      <c r="I72" s="17"/>
      <c r="J72" s="17"/>
      <c r="K72" s="16"/>
      <c r="L72" s="16"/>
      <c r="M72" s="16"/>
      <c r="N72" s="17"/>
      <c r="O72" s="16"/>
      <c r="P72" s="16"/>
      <c r="Q72" s="16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1:29">
      <c r="A73" s="18" t="s">
        <v>38</v>
      </c>
    </row>
  </sheetData>
  <mergeCells count="66">
    <mergeCell ref="A65:B65"/>
    <mergeCell ref="AB16:AB17"/>
    <mergeCell ref="AC16:AC17"/>
    <mergeCell ref="A64:B64"/>
    <mergeCell ref="A29:B29"/>
    <mergeCell ref="Y16:Y17"/>
    <mergeCell ref="Z16:Z17"/>
    <mergeCell ref="AA16:AA17"/>
    <mergeCell ref="I16:I17"/>
    <mergeCell ref="H16:H17"/>
    <mergeCell ref="A16:A17"/>
    <mergeCell ref="G16:G17"/>
    <mergeCell ref="F16:F17"/>
    <mergeCell ref="E16:E17"/>
    <mergeCell ref="D16:D17"/>
    <mergeCell ref="C16:C17"/>
    <mergeCell ref="W16:W17"/>
    <mergeCell ref="X16:X17"/>
    <mergeCell ref="M16:M17"/>
    <mergeCell ref="N16:N17"/>
    <mergeCell ref="O16:O17"/>
    <mergeCell ref="P16:P17"/>
    <mergeCell ref="Q16:Q17"/>
    <mergeCell ref="R16:R17"/>
    <mergeCell ref="V16:V17"/>
    <mergeCell ref="U16:U17"/>
    <mergeCell ref="T16:T17"/>
    <mergeCell ref="S16:S17"/>
    <mergeCell ref="X11:Y12"/>
    <mergeCell ref="Z11:AA12"/>
    <mergeCell ref="AB11:AC12"/>
    <mergeCell ref="G12:H12"/>
    <mergeCell ref="I12:J12"/>
    <mergeCell ref="Q11:R12"/>
    <mergeCell ref="AB8:AC10"/>
    <mergeCell ref="D11:E12"/>
    <mergeCell ref="G11:J11"/>
    <mergeCell ref="K11:L12"/>
    <mergeCell ref="M11:N12"/>
    <mergeCell ref="O11:P12"/>
    <mergeCell ref="T11:U11"/>
    <mergeCell ref="T12:U12"/>
    <mergeCell ref="V11:W11"/>
    <mergeCell ref="O8:P10"/>
    <mergeCell ref="Q8:R10"/>
    <mergeCell ref="T8:U10"/>
    <mergeCell ref="V8:W10"/>
    <mergeCell ref="X8:Y10"/>
    <mergeCell ref="Z8:AA10"/>
    <mergeCell ref="V12:W12"/>
    <mergeCell ref="A6:S6"/>
    <mergeCell ref="S2:AC2"/>
    <mergeCell ref="A30:B30"/>
    <mergeCell ref="A7:S7"/>
    <mergeCell ref="A5:C5"/>
    <mergeCell ref="M8:N10"/>
    <mergeCell ref="B8:B13"/>
    <mergeCell ref="D8:E10"/>
    <mergeCell ref="F8:F10"/>
    <mergeCell ref="G8:J10"/>
    <mergeCell ref="K8:L10"/>
    <mergeCell ref="A15:B15"/>
    <mergeCell ref="L16:L17"/>
    <mergeCell ref="K16:K17"/>
    <mergeCell ref="J16:J17"/>
    <mergeCell ref="A24:B24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2018-03-01T11:03:57Z</dcterms:modified>
</cp:coreProperties>
</file>